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tela\Desktop\finplan 2025 projekcie 2026-2027\"/>
    </mc:Choice>
  </mc:AlternateContent>
  <bookViews>
    <workbookView xWindow="0" yWindow="0" windowWidth="28800" windowHeight="1170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2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J397" i="2" l="1"/>
  <c r="J396" i="2" s="1"/>
  <c r="J395" i="2" s="1"/>
  <c r="J394" i="2" s="1"/>
  <c r="I397" i="2"/>
  <c r="I396" i="2"/>
  <c r="I395" i="2"/>
  <c r="I394" i="2" s="1"/>
  <c r="J392" i="2"/>
  <c r="J391" i="2" s="1"/>
  <c r="J390" i="2" s="1"/>
  <c r="J389" i="2" s="1"/>
  <c r="I392" i="2"/>
  <c r="I391" i="2" s="1"/>
  <c r="I390" i="2" s="1"/>
  <c r="I389" i="2" s="1"/>
  <c r="J386" i="2"/>
  <c r="I386" i="2"/>
  <c r="I382" i="2" s="1"/>
  <c r="J383" i="2"/>
  <c r="J382" i="2" s="1"/>
  <c r="I383" i="2"/>
  <c r="J380" i="2"/>
  <c r="I380" i="2"/>
  <c r="J378" i="2"/>
  <c r="I378" i="2"/>
  <c r="J376" i="2"/>
  <c r="I376" i="2"/>
  <c r="J371" i="2"/>
  <c r="J370" i="2" s="1"/>
  <c r="J369" i="2" s="1"/>
  <c r="J368" i="2" s="1"/>
  <c r="I371" i="2"/>
  <c r="I370" i="2"/>
  <c r="I369" i="2" s="1"/>
  <c r="I368" i="2" s="1"/>
  <c r="J366" i="2"/>
  <c r="J363" i="2" s="1"/>
  <c r="I366" i="2"/>
  <c r="J364" i="2"/>
  <c r="I364" i="2"/>
  <c r="J358" i="2"/>
  <c r="J357" i="2" s="1"/>
  <c r="J356" i="2" s="1"/>
  <c r="J355" i="2" s="1"/>
  <c r="J354" i="2" s="1"/>
  <c r="I358" i="2"/>
  <c r="I357" i="2"/>
  <c r="I356" i="2" s="1"/>
  <c r="I355" i="2" s="1"/>
  <c r="I354" i="2" s="1"/>
  <c r="J352" i="2"/>
  <c r="J351" i="2" s="1"/>
  <c r="J350" i="2" s="1"/>
  <c r="J349" i="2" s="1"/>
  <c r="J348" i="2" s="1"/>
  <c r="I352" i="2"/>
  <c r="I351" i="2" s="1"/>
  <c r="I350" i="2" s="1"/>
  <c r="I349" i="2" s="1"/>
  <c r="I348" i="2" s="1"/>
  <c r="J336" i="2"/>
  <c r="J335" i="2" s="1"/>
  <c r="I336" i="2"/>
  <c r="I335" i="2" s="1"/>
  <c r="J333" i="2"/>
  <c r="I333" i="2"/>
  <c r="J330" i="2"/>
  <c r="I330" i="2"/>
  <c r="J328" i="2"/>
  <c r="J327" i="2" s="1"/>
  <c r="I328" i="2"/>
  <c r="J325" i="2"/>
  <c r="I325" i="2"/>
  <c r="J323" i="2"/>
  <c r="J322" i="2" s="1"/>
  <c r="I323" i="2"/>
  <c r="I322" i="2" s="1"/>
  <c r="J317" i="2"/>
  <c r="I317" i="2"/>
  <c r="J315" i="2"/>
  <c r="I315" i="2"/>
  <c r="J309" i="2"/>
  <c r="J308" i="2" s="1"/>
  <c r="J307" i="2" s="1"/>
  <c r="J295" i="2" s="1"/>
  <c r="I309" i="2"/>
  <c r="I308" i="2" s="1"/>
  <c r="I307" i="2" s="1"/>
  <c r="I295" i="2" s="1"/>
  <c r="J298" i="2"/>
  <c r="J297" i="2" s="1"/>
  <c r="I298" i="2"/>
  <c r="I297" i="2" s="1"/>
  <c r="J293" i="2"/>
  <c r="J292" i="2" s="1"/>
  <c r="J291" i="2" s="1"/>
  <c r="I293" i="2"/>
  <c r="I292" i="2" s="1"/>
  <c r="I291" i="2" s="1"/>
  <c r="J286" i="2"/>
  <c r="I286" i="2"/>
  <c r="J284" i="2"/>
  <c r="J283" i="2" s="1"/>
  <c r="J282" i="2" s="1"/>
  <c r="I284" i="2"/>
  <c r="J258" i="2"/>
  <c r="J257" i="2" s="1"/>
  <c r="J256" i="2" s="1"/>
  <c r="I258" i="2"/>
  <c r="I257" i="2" s="1"/>
  <c r="I256" i="2" s="1"/>
  <c r="J254" i="2"/>
  <c r="G253" i="2" s="1"/>
  <c r="G252" i="2" s="1"/>
  <c r="I254" i="2"/>
  <c r="J253" i="2"/>
  <c r="J252" i="2" s="1"/>
  <c r="I253" i="2"/>
  <c r="I252" i="2" s="1"/>
  <c r="J246" i="2"/>
  <c r="I246" i="2"/>
  <c r="J242" i="2"/>
  <c r="I242" i="2"/>
  <c r="J240" i="2"/>
  <c r="I240" i="2"/>
  <c r="J193" i="2"/>
  <c r="I193" i="2"/>
  <c r="J189" i="2"/>
  <c r="J185" i="2" s="1"/>
  <c r="J184" i="2" s="1"/>
  <c r="J183" i="2" s="1"/>
  <c r="J182" i="2" s="1"/>
  <c r="I189" i="2"/>
  <c r="J186" i="2"/>
  <c r="I186" i="2"/>
  <c r="J179" i="2"/>
  <c r="J178" i="2" s="1"/>
  <c r="I179" i="2"/>
  <c r="I178" i="2" s="1"/>
  <c r="J176" i="2"/>
  <c r="I176" i="2"/>
  <c r="J173" i="2"/>
  <c r="J172" i="2" s="1"/>
  <c r="I173" i="2"/>
  <c r="I172" i="2" s="1"/>
  <c r="J170" i="2"/>
  <c r="J169" i="2" s="1"/>
  <c r="I170" i="2"/>
  <c r="I169" i="2" s="1"/>
  <c r="J167" i="2"/>
  <c r="J166" i="2" s="1"/>
  <c r="J165" i="2" s="1"/>
  <c r="J164" i="2" s="1"/>
  <c r="J163" i="2" s="1"/>
  <c r="I167" i="2"/>
  <c r="I166" i="2" s="1"/>
  <c r="I165" i="2" s="1"/>
  <c r="I164" i="2" s="1"/>
  <c r="I163" i="2" s="1"/>
  <c r="J161" i="2"/>
  <c r="I161" i="2"/>
  <c r="J159" i="2"/>
  <c r="I159" i="2"/>
  <c r="J155" i="2"/>
  <c r="I155" i="2"/>
  <c r="J152" i="2"/>
  <c r="I152" i="2"/>
  <c r="J148" i="2"/>
  <c r="I148" i="2"/>
  <c r="J143" i="2"/>
  <c r="I143" i="2"/>
  <c r="J141" i="2"/>
  <c r="I141" i="2"/>
  <c r="J131" i="2"/>
  <c r="I131" i="2"/>
  <c r="J128" i="2"/>
  <c r="I128" i="2"/>
  <c r="J118" i="2"/>
  <c r="I118" i="2"/>
  <c r="J104" i="2"/>
  <c r="I104" i="2"/>
  <c r="I75" i="2"/>
  <c r="J70" i="2"/>
  <c r="J69" i="2" s="1"/>
  <c r="I70" i="2"/>
  <c r="I69" i="2" s="1"/>
  <c r="J63" i="2"/>
  <c r="I63" i="2"/>
  <c r="J41" i="2"/>
  <c r="I41" i="2"/>
  <c r="J38" i="2"/>
  <c r="I38" i="2"/>
  <c r="J33" i="2"/>
  <c r="I33" i="2"/>
  <c r="J21" i="2"/>
  <c r="I21" i="2"/>
  <c r="J14" i="2"/>
  <c r="I14" i="2"/>
  <c r="J12" i="2"/>
  <c r="I12" i="2"/>
  <c r="H397" i="2"/>
  <c r="H396" i="2" s="1"/>
  <c r="H395" i="2" s="1"/>
  <c r="H394" i="2" s="1"/>
  <c r="G397" i="2"/>
  <c r="G396" i="2" s="1"/>
  <c r="G395" i="2" s="1"/>
  <c r="G394" i="2" s="1"/>
  <c r="F397" i="2"/>
  <c r="F396" i="2" s="1"/>
  <c r="F395" i="2" s="1"/>
  <c r="F394" i="2" s="1"/>
  <c r="E397" i="2"/>
  <c r="E396" i="2" s="1"/>
  <c r="E395" i="2" s="1"/>
  <c r="E394" i="2" s="1"/>
  <c r="H392" i="2"/>
  <c r="H391" i="2" s="1"/>
  <c r="H390" i="2" s="1"/>
  <c r="H389" i="2" s="1"/>
  <c r="G392" i="2"/>
  <c r="G391" i="2" s="1"/>
  <c r="G390" i="2" s="1"/>
  <c r="G389" i="2" s="1"/>
  <c r="F392" i="2"/>
  <c r="F391" i="2" s="1"/>
  <c r="F390" i="2" s="1"/>
  <c r="F389" i="2" s="1"/>
  <c r="F388" i="2" s="1"/>
  <c r="E392" i="2"/>
  <c r="E391" i="2" s="1"/>
  <c r="E390" i="2" s="1"/>
  <c r="E389" i="2" s="1"/>
  <c r="H386" i="2"/>
  <c r="G386" i="2"/>
  <c r="F386" i="2"/>
  <c r="E386" i="2"/>
  <c r="H383" i="2"/>
  <c r="G383" i="2"/>
  <c r="F383" i="2"/>
  <c r="E383" i="2"/>
  <c r="H380" i="2"/>
  <c r="G380" i="2"/>
  <c r="F380" i="2"/>
  <c r="E380" i="2"/>
  <c r="H378" i="2"/>
  <c r="G378" i="2"/>
  <c r="F378" i="2"/>
  <c r="E378" i="2"/>
  <c r="H376" i="2"/>
  <c r="G376" i="2"/>
  <c r="F376" i="2"/>
  <c r="E376" i="2"/>
  <c r="H371" i="2"/>
  <c r="H370" i="2" s="1"/>
  <c r="H369" i="2" s="1"/>
  <c r="H368" i="2" s="1"/>
  <c r="G371" i="2"/>
  <c r="F371" i="2"/>
  <c r="F370" i="2" s="1"/>
  <c r="F369" i="2" s="1"/>
  <c r="F368" i="2" s="1"/>
  <c r="E371" i="2"/>
  <c r="E370" i="2" s="1"/>
  <c r="E369" i="2" s="1"/>
  <c r="E368" i="2" s="1"/>
  <c r="H366" i="2"/>
  <c r="G366" i="2"/>
  <c r="F366" i="2"/>
  <c r="E366" i="2"/>
  <c r="H364" i="2"/>
  <c r="G364" i="2"/>
  <c r="F364" i="2"/>
  <c r="E364" i="2"/>
  <c r="H358" i="2"/>
  <c r="H357" i="2" s="1"/>
  <c r="H356" i="2" s="1"/>
  <c r="H355" i="2" s="1"/>
  <c r="H354" i="2" s="1"/>
  <c r="G358" i="2"/>
  <c r="G357" i="2" s="1"/>
  <c r="G356" i="2" s="1"/>
  <c r="G355" i="2" s="1"/>
  <c r="G354" i="2" s="1"/>
  <c r="F358" i="2"/>
  <c r="F357" i="2" s="1"/>
  <c r="F356" i="2" s="1"/>
  <c r="F355" i="2" s="1"/>
  <c r="F354" i="2" s="1"/>
  <c r="E358" i="2"/>
  <c r="E357" i="2" s="1"/>
  <c r="E356" i="2" s="1"/>
  <c r="E355" i="2" s="1"/>
  <c r="E354" i="2" s="1"/>
  <c r="H352" i="2"/>
  <c r="H351" i="2" s="1"/>
  <c r="H350" i="2" s="1"/>
  <c r="H349" i="2" s="1"/>
  <c r="H348" i="2" s="1"/>
  <c r="G352" i="2"/>
  <c r="G351" i="2" s="1"/>
  <c r="G350" i="2" s="1"/>
  <c r="G349" i="2" s="1"/>
  <c r="G348" i="2" s="1"/>
  <c r="F352" i="2"/>
  <c r="F351" i="2" s="1"/>
  <c r="F350" i="2" s="1"/>
  <c r="F349" i="2" s="1"/>
  <c r="F348" i="2" s="1"/>
  <c r="E352" i="2"/>
  <c r="E351" i="2" s="1"/>
  <c r="H336" i="2"/>
  <c r="H335" i="2" s="1"/>
  <c r="G336" i="2"/>
  <c r="F336" i="2"/>
  <c r="F335" i="2" s="1"/>
  <c r="E336" i="2"/>
  <c r="H333" i="2"/>
  <c r="G333" i="2"/>
  <c r="F333" i="2"/>
  <c r="E333" i="2"/>
  <c r="H330" i="2"/>
  <c r="G330" i="2"/>
  <c r="F330" i="2"/>
  <c r="E330" i="2"/>
  <c r="H328" i="2"/>
  <c r="G328" i="2"/>
  <c r="F328" i="2"/>
  <c r="E328" i="2"/>
  <c r="H325" i="2"/>
  <c r="G325" i="2"/>
  <c r="F325" i="2"/>
  <c r="E325" i="2"/>
  <c r="H323" i="2"/>
  <c r="H322" i="2" s="1"/>
  <c r="G323" i="2"/>
  <c r="G322" i="2" s="1"/>
  <c r="F323" i="2"/>
  <c r="F322" i="2" s="1"/>
  <c r="E323" i="2"/>
  <c r="E322" i="2" s="1"/>
  <c r="G320" i="2"/>
  <c r="F320" i="2"/>
  <c r="E320" i="2"/>
  <c r="H317" i="2"/>
  <c r="G317" i="2"/>
  <c r="F317" i="2"/>
  <c r="E317" i="2"/>
  <c r="H315" i="2"/>
  <c r="G315" i="2"/>
  <c r="F315" i="2"/>
  <c r="E315" i="2"/>
  <c r="H309" i="2"/>
  <c r="H308" i="2" s="1"/>
  <c r="G309" i="2"/>
  <c r="G308" i="2" s="1"/>
  <c r="G307" i="2" s="1"/>
  <c r="G295" i="2" s="1"/>
  <c r="F309" i="2"/>
  <c r="F308" i="2" s="1"/>
  <c r="F307" i="2" s="1"/>
  <c r="E309" i="2"/>
  <c r="E308" i="2" s="1"/>
  <c r="E307" i="2" s="1"/>
  <c r="E303" i="2"/>
  <c r="E300" i="2"/>
  <c r="H298" i="2"/>
  <c r="H297" i="2" s="1"/>
  <c r="G298" i="2"/>
  <c r="G297" i="2" s="1"/>
  <c r="F298" i="2"/>
  <c r="F297" i="2" s="1"/>
  <c r="E298" i="2"/>
  <c r="H293" i="2"/>
  <c r="G293" i="2"/>
  <c r="G292" i="2" s="1"/>
  <c r="G291" i="2" s="1"/>
  <c r="F293" i="2"/>
  <c r="F292" i="2" s="1"/>
  <c r="F291" i="2" s="1"/>
  <c r="E293" i="2"/>
  <c r="E292" i="2" s="1"/>
  <c r="E291" i="2" s="1"/>
  <c r="G289" i="2"/>
  <c r="F289" i="2"/>
  <c r="E289" i="2"/>
  <c r="H286" i="2"/>
  <c r="G286" i="2"/>
  <c r="F286" i="2"/>
  <c r="E286" i="2"/>
  <c r="H284" i="2"/>
  <c r="G284" i="2"/>
  <c r="F284" i="2"/>
  <c r="E284" i="2"/>
  <c r="F261" i="2"/>
  <c r="E264" i="2"/>
  <c r="E263" i="2" s="1"/>
  <c r="G262" i="2"/>
  <c r="H258" i="2"/>
  <c r="H257" i="2" s="1"/>
  <c r="H256" i="2" s="1"/>
  <c r="G258" i="2"/>
  <c r="G257" i="2" s="1"/>
  <c r="G256" i="2" s="1"/>
  <c r="F258" i="2"/>
  <c r="F257" i="2" s="1"/>
  <c r="F256" i="2" s="1"/>
  <c r="E258" i="2"/>
  <c r="E257" i="2"/>
  <c r="E256" i="2" s="1"/>
  <c r="H254" i="2"/>
  <c r="G254" i="2"/>
  <c r="F254" i="2"/>
  <c r="E254" i="2"/>
  <c r="H253" i="2"/>
  <c r="G248" i="2"/>
  <c r="G247" i="2" s="1"/>
  <c r="F248" i="2"/>
  <c r="F247" i="2" s="1"/>
  <c r="E248" i="2"/>
  <c r="H246" i="2"/>
  <c r="G244" i="2"/>
  <c r="G243" i="2" s="1"/>
  <c r="F244" i="2"/>
  <c r="F243" i="2" s="1"/>
  <c r="F242" i="2" s="1"/>
  <c r="F241" i="2" s="1"/>
  <c r="F240" i="2" s="1"/>
  <c r="E244" i="2"/>
  <c r="H242" i="2"/>
  <c r="H240" i="2"/>
  <c r="H193" i="2"/>
  <c r="F192" i="2"/>
  <c r="F191" i="2" s="1"/>
  <c r="E193" i="2"/>
  <c r="E192" i="2" s="1"/>
  <c r="E191" i="2" s="1"/>
  <c r="H189" i="2"/>
  <c r="G189" i="2"/>
  <c r="F189" i="2"/>
  <c r="E189" i="2"/>
  <c r="H186" i="2"/>
  <c r="G186" i="2"/>
  <c r="F186" i="2"/>
  <c r="E186" i="2"/>
  <c r="E180" i="2"/>
  <c r="E179" i="2" s="1"/>
  <c r="E178" i="2" s="1"/>
  <c r="E177" i="2" s="1"/>
  <c r="E176" i="2" s="1"/>
  <c r="H179" i="2"/>
  <c r="H178" i="2" s="1"/>
  <c r="G179" i="2"/>
  <c r="F179" i="2"/>
  <c r="F178" i="2" s="1"/>
  <c r="F177" i="2" s="1"/>
  <c r="F176" i="2" s="1"/>
  <c r="G177" i="2"/>
  <c r="G176" i="2" s="1"/>
  <c r="H176" i="2"/>
  <c r="H173" i="2"/>
  <c r="H172" i="2" s="1"/>
  <c r="G173" i="2"/>
  <c r="G172" i="2" s="1"/>
  <c r="F173" i="2"/>
  <c r="F172" i="2" s="1"/>
  <c r="F171" i="2" s="1"/>
  <c r="F170" i="2" s="1"/>
  <c r="F169" i="2" s="1"/>
  <c r="E173" i="2"/>
  <c r="H170" i="2"/>
  <c r="H169" i="2" s="1"/>
  <c r="G170" i="2"/>
  <c r="G169" i="2" s="1"/>
  <c r="H167" i="2"/>
  <c r="H166" i="2" s="1"/>
  <c r="H165" i="2" s="1"/>
  <c r="H164" i="2" s="1"/>
  <c r="H163" i="2" s="1"/>
  <c r="G167" i="2"/>
  <c r="G166" i="2" s="1"/>
  <c r="G165" i="2" s="1"/>
  <c r="G164" i="2" s="1"/>
  <c r="G163" i="2" s="1"/>
  <c r="F167" i="2"/>
  <c r="F166" i="2" s="1"/>
  <c r="F165" i="2" s="1"/>
  <c r="F164" i="2" s="1"/>
  <c r="F163" i="2" s="1"/>
  <c r="E167" i="2"/>
  <c r="H161" i="2"/>
  <c r="G161" i="2"/>
  <c r="F161" i="2"/>
  <c r="E161" i="2"/>
  <c r="H159" i="2"/>
  <c r="G159" i="2"/>
  <c r="F159" i="2"/>
  <c r="E159" i="2"/>
  <c r="H155" i="2"/>
  <c r="G155" i="2"/>
  <c r="F155" i="2"/>
  <c r="E155" i="2"/>
  <c r="H152" i="2"/>
  <c r="G152" i="2"/>
  <c r="F152" i="2"/>
  <c r="E152" i="2"/>
  <c r="H148" i="2"/>
  <c r="G148" i="2"/>
  <c r="F148" i="2"/>
  <c r="E148" i="2"/>
  <c r="H143" i="2"/>
  <c r="G143" i="2"/>
  <c r="F143" i="2"/>
  <c r="E143" i="2"/>
  <c r="H141" i="2"/>
  <c r="G141" i="2"/>
  <c r="G140" i="2" s="1"/>
  <c r="F141" i="2"/>
  <c r="E141" i="2"/>
  <c r="E133" i="2"/>
  <c r="H131" i="2"/>
  <c r="G131" i="2"/>
  <c r="G123" i="2" s="1"/>
  <c r="F131" i="2"/>
  <c r="E131" i="2"/>
  <c r="H128" i="2"/>
  <c r="G128" i="2"/>
  <c r="F128" i="2"/>
  <c r="E128" i="2"/>
  <c r="F124" i="2"/>
  <c r="E124" i="2"/>
  <c r="E120" i="2"/>
  <c r="F118" i="2"/>
  <c r="E118" i="2"/>
  <c r="E114" i="2"/>
  <c r="E111" i="2"/>
  <c r="H104" i="2"/>
  <c r="G104" i="2"/>
  <c r="F105" i="2"/>
  <c r="F104" i="2" s="1"/>
  <c r="E105" i="2"/>
  <c r="E104" i="2"/>
  <c r="F98" i="2"/>
  <c r="E98" i="2"/>
  <c r="F88" i="2"/>
  <c r="E88" i="2"/>
  <c r="E81" i="2"/>
  <c r="F76" i="2"/>
  <c r="E76" i="2"/>
  <c r="H70" i="2"/>
  <c r="H69" i="2" s="1"/>
  <c r="G70" i="2"/>
  <c r="G69" i="2" s="1"/>
  <c r="F70" i="2"/>
  <c r="F69" i="2" s="1"/>
  <c r="E70" i="2"/>
  <c r="E69" i="2" s="1"/>
  <c r="H63" i="2"/>
  <c r="G63" i="2"/>
  <c r="F63" i="2"/>
  <c r="E63" i="2"/>
  <c r="G53" i="2"/>
  <c r="F53" i="2"/>
  <c r="E53" i="2"/>
  <c r="G46" i="2"/>
  <c r="F46" i="2"/>
  <c r="E46" i="2"/>
  <c r="H41" i="2"/>
  <c r="G41" i="2"/>
  <c r="F41" i="2"/>
  <c r="E41" i="2"/>
  <c r="H38" i="2"/>
  <c r="H33" i="2"/>
  <c r="G34" i="2"/>
  <c r="G33" i="2" s="1"/>
  <c r="F34" i="2"/>
  <c r="F33" i="2" s="1"/>
  <c r="E34" i="2"/>
  <c r="E33" i="2" s="1"/>
  <c r="G31" i="2"/>
  <c r="E31" i="2"/>
  <c r="G29" i="2"/>
  <c r="F29" i="2"/>
  <c r="E29" i="2"/>
  <c r="G27" i="2"/>
  <c r="F27" i="2"/>
  <c r="E27" i="2"/>
  <c r="H21" i="2"/>
  <c r="G22" i="2"/>
  <c r="F22" i="2"/>
  <c r="F21" i="2" s="1"/>
  <c r="E22" i="2"/>
  <c r="E21" i="2" s="1"/>
  <c r="G19" i="2"/>
  <c r="F19" i="2"/>
  <c r="E19" i="2"/>
  <c r="G17" i="2"/>
  <c r="F17" i="2"/>
  <c r="E17" i="2"/>
  <c r="G15" i="2"/>
  <c r="F15" i="2"/>
  <c r="E15" i="2"/>
  <c r="G37" i="10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363" i="2" l="1"/>
  <c r="I363" i="2"/>
  <c r="I362" i="2" s="1"/>
  <c r="I361" i="2" s="1"/>
  <c r="E26" i="2"/>
  <c r="E25" i="2" s="1"/>
  <c r="E24" i="2" s="1"/>
  <c r="E123" i="2"/>
  <c r="H140" i="2"/>
  <c r="I283" i="2"/>
  <c r="I282" i="2" s="1"/>
  <c r="G185" i="2"/>
  <c r="G283" i="2"/>
  <c r="G282" i="2" s="1"/>
  <c r="G375" i="2"/>
  <c r="F140" i="2"/>
  <c r="H158" i="2"/>
  <c r="H157" i="2" s="1"/>
  <c r="H185" i="2"/>
  <c r="H184" i="2" s="1"/>
  <c r="H183" i="2" s="1"/>
  <c r="H182" i="2" s="1"/>
  <c r="F327" i="2"/>
  <c r="F326" i="2" s="1"/>
  <c r="F363" i="2"/>
  <c r="F362" i="2" s="1"/>
  <c r="F361" i="2" s="1"/>
  <c r="F382" i="2"/>
  <c r="H382" i="2"/>
  <c r="H283" i="2"/>
  <c r="H282" i="2" s="1"/>
  <c r="E314" i="2"/>
  <c r="E313" i="2" s="1"/>
  <c r="E312" i="2" s="1"/>
  <c r="E311" i="2" s="1"/>
  <c r="H327" i="2"/>
  <c r="F375" i="2"/>
  <c r="I158" i="2"/>
  <c r="I157" i="2" s="1"/>
  <c r="E375" i="2"/>
  <c r="J147" i="2"/>
  <c r="J146" i="2" s="1"/>
  <c r="J375" i="2"/>
  <c r="J374" i="2" s="1"/>
  <c r="J373" i="2" s="1"/>
  <c r="F185" i="2"/>
  <c r="F184" i="2" s="1"/>
  <c r="F183" i="2" s="1"/>
  <c r="F182" i="2" s="1"/>
  <c r="E297" i="2"/>
  <c r="E296" i="2" s="1"/>
  <c r="E295" i="2" s="1"/>
  <c r="E75" i="2"/>
  <c r="E74" i="2" s="1"/>
  <c r="E73" i="2" s="1"/>
  <c r="F158" i="2"/>
  <c r="F157" i="2" s="1"/>
  <c r="E185" i="2"/>
  <c r="E363" i="2"/>
  <c r="E362" i="2" s="1"/>
  <c r="E361" i="2" s="1"/>
  <c r="I74" i="2"/>
  <c r="I73" i="2" s="1"/>
  <c r="J140" i="2"/>
  <c r="H388" i="2"/>
  <c r="E14" i="2"/>
  <c r="E13" i="2" s="1"/>
  <c r="E12" i="2" s="1"/>
  <c r="E11" i="2" s="1"/>
  <c r="E10" i="2" s="1"/>
  <c r="E113" i="2"/>
  <c r="E112" i="2" s="1"/>
  <c r="G147" i="2"/>
  <c r="G146" i="2" s="1"/>
  <c r="E147" i="2"/>
  <c r="E146" i="2" s="1"/>
  <c r="J26" i="2"/>
  <c r="J25" i="2" s="1"/>
  <c r="J24" i="2" s="1"/>
  <c r="J11" i="2" s="1"/>
  <c r="J10" i="2" s="1"/>
  <c r="I147" i="2"/>
  <c r="I146" i="2" s="1"/>
  <c r="I145" i="2" s="1"/>
  <c r="J158" i="2"/>
  <c r="J157" i="2" s="1"/>
  <c r="I327" i="2"/>
  <c r="I326" i="2" s="1"/>
  <c r="G388" i="2"/>
  <c r="F147" i="2"/>
  <c r="F146" i="2" s="1"/>
  <c r="H375" i="2"/>
  <c r="I26" i="2"/>
  <c r="I25" i="2" s="1"/>
  <c r="I24" i="2" s="1"/>
  <c r="I11" i="2" s="1"/>
  <c r="I10" i="2" s="1"/>
  <c r="G158" i="2"/>
  <c r="G157" i="2" s="1"/>
  <c r="H326" i="2"/>
  <c r="J75" i="2"/>
  <c r="J74" i="2" s="1"/>
  <c r="J73" i="2" s="1"/>
  <c r="I185" i="2"/>
  <c r="I184" i="2" s="1"/>
  <c r="I183" i="2" s="1"/>
  <c r="I182" i="2" s="1"/>
  <c r="J251" i="2"/>
  <c r="J250" i="2" s="1"/>
  <c r="I388" i="2"/>
  <c r="F314" i="2"/>
  <c r="F313" i="2" s="1"/>
  <c r="F312" i="2" s="1"/>
  <c r="F311" i="2" s="1"/>
  <c r="I140" i="2"/>
  <c r="J362" i="2"/>
  <c r="J361" i="2" s="1"/>
  <c r="I375" i="2"/>
  <c r="I374" i="2" s="1"/>
  <c r="I373" i="2" s="1"/>
  <c r="G251" i="2"/>
  <c r="G250" i="2" s="1"/>
  <c r="J326" i="2"/>
  <c r="I313" i="2"/>
  <c r="I312" i="2" s="1"/>
  <c r="I311" i="2" s="1"/>
  <c r="F283" i="2"/>
  <c r="F282" i="2" s="1"/>
  <c r="J313" i="2"/>
  <c r="J312" i="2" s="1"/>
  <c r="J311" i="2" s="1"/>
  <c r="J388" i="2"/>
  <c r="I251" i="2"/>
  <c r="I250" i="2" s="1"/>
  <c r="F75" i="2"/>
  <c r="F74" i="2" s="1"/>
  <c r="F73" i="2" s="1"/>
  <c r="F40" i="2"/>
  <c r="F39" i="2" s="1"/>
  <c r="F38" i="2" s="1"/>
  <c r="F26" i="2"/>
  <c r="F25" i="2" s="1"/>
  <c r="F24" i="2" s="1"/>
  <c r="F14" i="2"/>
  <c r="F13" i="2" s="1"/>
  <c r="F12" i="2" s="1"/>
  <c r="G314" i="2"/>
  <c r="G313" i="2" s="1"/>
  <c r="G312" i="2" s="1"/>
  <c r="G311" i="2" s="1"/>
  <c r="H75" i="2"/>
  <c r="H74" i="2" s="1"/>
  <c r="F260" i="2"/>
  <c r="E388" i="2"/>
  <c r="E350" i="2"/>
  <c r="E172" i="2"/>
  <c r="E243" i="2"/>
  <c r="H14" i="2"/>
  <c r="E40" i="2"/>
  <c r="G75" i="2"/>
  <c r="E166" i="2"/>
  <c r="G246" i="2"/>
  <c r="E262" i="2"/>
  <c r="E283" i="2"/>
  <c r="G327" i="2"/>
  <c r="G363" i="2"/>
  <c r="G362" i="2" s="1"/>
  <c r="G361" i="2" s="1"/>
  <c r="E247" i="2"/>
  <c r="E327" i="2"/>
  <c r="G21" i="2"/>
  <c r="G26" i="2"/>
  <c r="G25" i="2" s="1"/>
  <c r="G39" i="2"/>
  <c r="E184" i="2"/>
  <c r="G242" i="2"/>
  <c r="H307" i="2"/>
  <c r="H314" i="2"/>
  <c r="E335" i="2"/>
  <c r="H362" i="2"/>
  <c r="E140" i="2"/>
  <c r="G184" i="2"/>
  <c r="H252" i="2"/>
  <c r="G370" i="2"/>
  <c r="E382" i="2"/>
  <c r="H26" i="2"/>
  <c r="E158" i="2"/>
  <c r="E253" i="2"/>
  <c r="E252" i="2" s="1"/>
  <c r="E251" i="2" s="1"/>
  <c r="E250" i="2" s="1"/>
  <c r="F253" i="2"/>
  <c r="F252" i="2" s="1"/>
  <c r="F251" i="2" s="1"/>
  <c r="F250" i="2" s="1"/>
  <c r="H292" i="2"/>
  <c r="G335" i="2"/>
  <c r="G382" i="2"/>
  <c r="H147" i="2"/>
  <c r="F14" i="10"/>
  <c r="F22" i="10" s="1"/>
  <c r="G14" i="10"/>
  <c r="G22" i="10" s="1"/>
  <c r="G28" i="10" s="1"/>
  <c r="G29" i="10" s="1"/>
  <c r="H14" i="10"/>
  <c r="H22" i="10" s="1"/>
  <c r="H28" i="10" s="1"/>
  <c r="H29" i="10" s="1"/>
  <c r="I14" i="10"/>
  <c r="I22" i="10" s="1"/>
  <c r="I28" i="10" s="1"/>
  <c r="I29" i="10" s="1"/>
  <c r="J14" i="10"/>
  <c r="J22" i="10"/>
  <c r="J28" i="10" s="1"/>
  <c r="J29" i="10" s="1"/>
  <c r="J360" i="2" l="1"/>
  <c r="H374" i="2"/>
  <c r="F145" i="2"/>
  <c r="I360" i="2"/>
  <c r="F374" i="2"/>
  <c r="F373" i="2" s="1"/>
  <c r="F360" i="2" s="1"/>
  <c r="G374" i="2"/>
  <c r="G373" i="2" s="1"/>
  <c r="E374" i="2"/>
  <c r="E373" i="2" s="1"/>
  <c r="E360" i="2" s="1"/>
  <c r="J145" i="2"/>
  <c r="G145" i="2"/>
  <c r="G74" i="2"/>
  <c r="G73" i="2" s="1"/>
  <c r="F11" i="2"/>
  <c r="F10" i="2" s="1"/>
  <c r="F175" i="2"/>
  <c r="E246" i="2"/>
  <c r="H373" i="2"/>
  <c r="E261" i="2"/>
  <c r="E242" i="2"/>
  <c r="E157" i="2"/>
  <c r="G369" i="2"/>
  <c r="H251" i="2"/>
  <c r="G241" i="2"/>
  <c r="E39" i="2"/>
  <c r="E171" i="2"/>
  <c r="H361" i="2"/>
  <c r="G38" i="2"/>
  <c r="E349" i="2"/>
  <c r="H291" i="2"/>
  <c r="H313" i="2"/>
  <c r="E326" i="2"/>
  <c r="G326" i="2"/>
  <c r="H25" i="2"/>
  <c r="H73" i="2"/>
  <c r="H146" i="2"/>
  <c r="G183" i="2"/>
  <c r="H295" i="2"/>
  <c r="E183" i="2"/>
  <c r="E282" i="2"/>
  <c r="E165" i="2"/>
  <c r="H145" i="2" l="1"/>
  <c r="E170" i="2"/>
  <c r="E38" i="2"/>
  <c r="G368" i="2"/>
  <c r="E241" i="2"/>
  <c r="H312" i="2"/>
  <c r="E348" i="2"/>
  <c r="H250" i="2"/>
  <c r="E145" i="2"/>
  <c r="E164" i="2"/>
  <c r="H24" i="2"/>
  <c r="G182" i="2"/>
  <c r="E260" i="2"/>
  <c r="E182" i="2"/>
  <c r="H12" i="2"/>
  <c r="H360" i="2"/>
  <c r="G240" i="2"/>
  <c r="E37" i="2" l="1"/>
  <c r="E240" i="2"/>
  <c r="E175" i="2" s="1"/>
  <c r="E163" i="2"/>
  <c r="E169" i="2"/>
  <c r="H311" i="2"/>
  <c r="G360" i="2"/>
  <c r="H11" i="2"/>
  <c r="H10" i="2" l="1"/>
  <c r="E36" i="2"/>
  <c r="E9" i="2" l="1"/>
</calcChain>
</file>

<file path=xl/sharedStrings.xml><?xml version="1.0" encoding="utf-8"?>
<sst xmlns="http://schemas.openxmlformats.org/spreadsheetml/2006/main" count="559" uniqueCount="258">
  <si>
    <t>I. OPĆI DIO</t>
  </si>
  <si>
    <t>A) SAŽETAK RAČUNA PRIHODA I RASHODA</t>
  </si>
  <si>
    <t>EUR</t>
  </si>
  <si>
    <t>Projekcija proračuna
za 2026.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</si>
  <si>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</si>
  <si>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</si>
  <si>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</si>
  <si>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</si>
  <si>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</si>
  <si>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</si>
  <si>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</si>
  <si>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</si>
  <si>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</si>
  <si>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</si>
  <si>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</si>
  <si>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</si>
  <si>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</si>
  <si>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</si>
  <si>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</si>
  <si>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</si>
  <si>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</si>
  <si>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</si>
  <si>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</si>
  <si>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</si>
  <si>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</si>
  <si>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</si>
  <si>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</si>
  <si>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</si>
  <si>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Projekcija 
za 2026.</t>
  </si>
  <si>
    <t>Prihodi poslovanja</t>
  </si>
  <si>
    <t>Pomoći iz inozemstva i od subjekata unutar općeg proračuna</t>
  </si>
  <si>
    <t>Prihodi po posebnim propisima</t>
  </si>
  <si>
    <t>Prihodi od imovine</t>
  </si>
  <si>
    <t>Donacije</t>
  </si>
  <si>
    <t>Prihodi iz nadležnog proračuna i od HZZO-a temeljem ugovornih obveza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</si>
  <si>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</si>
  <si>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</si>
  <si>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</si>
  <si>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</si>
  <si>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</si>
  <si>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</si>
  <si>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</si>
  <si>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</si>
  <si>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Naknade građanima</t>
  </si>
  <si>
    <t>Ostali rashodi</t>
  </si>
  <si>
    <t>Rashodi za nabavu nefinancijske imovine</t>
  </si>
  <si>
    <t>Rashodi za nabavu neproizvedene dugotrajne imovine</t>
  </si>
  <si>
    <t>Dodatna ulaganja na nef.imovini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</si>
  <si>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</si>
  <si>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</si>
  <si>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</si>
  <si>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</si>
  <si>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</si>
  <si>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>3.2. Vlastiti prihodi</t>
  </si>
  <si>
    <t>4 Prihodi za posebne namjene</t>
  </si>
  <si>
    <t xml:space="preserve">  43 Ostali prihodi za posebne namjene</t>
  </si>
  <si>
    <t>44 DEC SREDSTVA</t>
  </si>
  <si>
    <t>5 Pomoći</t>
  </si>
  <si>
    <t>5.6.1. Fondovi EU</t>
  </si>
  <si>
    <t>RASHODI POSLOVANJA PREMA IZVORIMA FINANCIRANJA</t>
  </si>
  <si>
    <t xml:space="preserve">  31 Vlastiti prihodi</t>
  </si>
  <si>
    <t>4.3. Prihodi za posebne namjene</t>
  </si>
  <si>
    <t>5 POMOĆI</t>
  </si>
  <si>
    <t>5.8.1.Ostale pomoći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</si>
  <si>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</si>
  <si>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</si>
  <si>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</si>
  <si>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</si>
  <si>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</si>
  <si>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</si>
  <si>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</si>
  <si>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</si>
  <si>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</si>
  <si>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</si>
  <si>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</si>
  <si>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</si>
  <si>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</si>
  <si>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</si>
  <si>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</si>
  <si>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</si>
  <si>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</si>
  <si>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</si>
  <si>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Šifra</t>
  </si>
  <si>
    <t xml:space="preserve">Naziv </t>
  </si>
  <si>
    <t>Rashodi za nabavu proizvedene dugotrajne imovine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</si>
  <si>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</si>
  <si>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</si>
  <si>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</si>
  <si>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</si>
  <si>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</si>
  <si>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</si>
  <si>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Projekcija 
za 2027.</t>
  </si>
  <si>
    <t>II.POSEBNI DIO</t>
  </si>
  <si>
    <t xml:space="preserve"> IZVJEŠTAJ PO PROGRAMSKOJ  KLASIFIKACIJI</t>
  </si>
  <si>
    <t>OSTVARENJE/IZVRŠENJE  1.-12.2022.</t>
  </si>
  <si>
    <t>Korisnik K003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</si>
  <si>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</si>
  <si>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</si>
  <si>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</si>
  <si>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</si>
  <si>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1.1.1</t>
  </si>
  <si>
    <t>Opći prihodi i primici</t>
  </si>
  <si>
    <t>Plaće(bruto)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</si>
  <si>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</si>
  <si>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</si>
  <si>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</si>
  <si>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</si>
  <si>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</si>
  <si>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 za rad na terenu i za odvojen život</t>
  </si>
  <si>
    <t>Izvor financiranja 5.6.1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</si>
  <si>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</si>
  <si>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</si>
  <si>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</si>
  <si>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</si>
  <si>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</si>
  <si>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Službena putovanja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</si>
  <si>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</si>
  <si>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</si>
  <si>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</si>
  <si>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</si>
  <si>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</si>
  <si>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</si>
  <si>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</si>
  <si>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</si>
  <si>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</si>
  <si>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</si>
  <si>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</si>
  <si>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</si>
  <si>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</si>
  <si>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</si>
  <si>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</si>
  <si>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</si>
  <si>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</si>
  <si>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</si>
  <si>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</si>
  <si>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</si>
  <si>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</si>
  <si>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</si>
  <si>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Članarine i norme</t>
  </si>
  <si>
    <t>Pristojbe i naknade</t>
  </si>
  <si>
    <t>Troškovi sudskih postupaka</t>
  </si>
  <si>
    <t xml:space="preserve"> Financijski rashodi</t>
  </si>
  <si>
    <t>Ostali financijski rashodi</t>
  </si>
  <si>
    <t>Bankarske usluge i usluge platnog prometa</t>
  </si>
  <si>
    <t>Zatezne kamate</t>
  </si>
  <si>
    <t>Izvor financiranja 4.4.1</t>
  </si>
  <si>
    <t>Decentralizirana sredstva</t>
  </si>
  <si>
    <t>Izvor financiranja 5.8.1</t>
  </si>
  <si>
    <t>Ostale pomoći proračunski korisnici</t>
  </si>
  <si>
    <t>Plaće za prekovremeni rad</t>
  </si>
  <si>
    <t>Plaće za posebne uvjete rada</t>
  </si>
  <si>
    <t>Stručno usavršavanje zaopslenika</t>
  </si>
  <si>
    <t>Rashodi za materijal i energiju</t>
  </si>
  <si>
    <t>pristojbe i naknade</t>
  </si>
  <si>
    <t>troškovi sudskih postupaka</t>
  </si>
  <si>
    <t>naknade građanima</t>
  </si>
  <si>
    <t>Tekuće donacije u naravi</t>
  </si>
  <si>
    <t>Postrojenja i oprema</t>
  </si>
  <si>
    <t>Uredska oprema i namještaj</t>
  </si>
  <si>
    <t>Knjige, umjetnička djela i ostale izložbene vrijednosti</t>
  </si>
  <si>
    <t>Knjige</t>
  </si>
  <si>
    <t>Izvor financiranja 5.8.2</t>
  </si>
  <si>
    <t>Ostale pomoći proračunski korisnici-prenesena sredtva</t>
  </si>
  <si>
    <t>Aktivnost A120702</t>
  </si>
  <si>
    <t>Investicijska ulaganja u osnovne škole</t>
  </si>
  <si>
    <t>Kapitalni projekt K120703</t>
  </si>
  <si>
    <t>Kapitalna ulaganja u osnovne škole</t>
  </si>
  <si>
    <t>Rashodi za dodatna ulaganja na nefinancijskoj imovini</t>
  </si>
  <si>
    <t>Dodatna ulaganja na građevinskim objektima</t>
  </si>
  <si>
    <t>PROGRAM 1208</t>
  </si>
  <si>
    <t>Program ustanova u obrazovanju iznad standarda</t>
  </si>
  <si>
    <t>Aktivnost 120801</t>
  </si>
  <si>
    <t>Poticanje demografskog razvitka</t>
  </si>
  <si>
    <t>Naknade građanima i kućanstvima na temelju osiguranja i druge naknade</t>
  </si>
  <si>
    <t>Naknade građanima  i kućanstvima iz proračuna</t>
  </si>
  <si>
    <t>Naknade građanima  i kućanstvima u naravi</t>
  </si>
  <si>
    <t>Aktivnost A120803</t>
  </si>
  <si>
    <t>Natjecanja iz znanja učenika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</si>
  <si>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</si>
  <si>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</si>
  <si>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</si>
  <si>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</si>
  <si>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</si>
  <si>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Aktivnost A120809</t>
  </si>
  <si>
    <t>Programi školskog kurikuluma</t>
  </si>
  <si>
    <t>Aktivnost A120810</t>
  </si>
  <si>
    <t>Ostale aktivnosti osnovnih škola</t>
  </si>
  <si>
    <t>Izvor financiranja 4.3.1</t>
  </si>
  <si>
    <t>Prihodi za posebne namjene proračunski korisnici</t>
  </si>
  <si>
    <t>Izvor financiranja 4.3.2.</t>
  </si>
  <si>
    <t>Prihodi za posebne namjene proračunski korisnici-V.P.</t>
  </si>
  <si>
    <t xml:space="preserve"> rashodi</t>
  </si>
  <si>
    <t>Izvor financiranja 6.2.1</t>
  </si>
  <si>
    <t>Aktivnost A120811</t>
  </si>
  <si>
    <t>Dodatne djelatnosti osnovnih škola</t>
  </si>
  <si>
    <t>Izvor financiranja 3.2.1</t>
  </si>
  <si>
    <t>Vlastiti prihodi- proračunski korisnici</t>
  </si>
  <si>
    <t>Izvor financiranja 3.2.2</t>
  </si>
  <si>
    <t>Vlastiti prihodi proračunski korisnici-prenesena sredstva</t>
  </si>
  <si>
    <t>Aktivnost A120818</t>
  </si>
  <si>
    <t>Organizacija prehrane u osnovnim školama</t>
  </si>
  <si>
    <t>Izvor 5.8.1</t>
  </si>
  <si>
    <t>Aktivnost A120819</t>
  </si>
  <si>
    <t>Opskrba školskih ustanova higijenskim potrepštinama za učenice osnovnih škola</t>
  </si>
  <si>
    <t xml:space="preserve">Izvor </t>
  </si>
  <si>
    <t>5.8.1</t>
  </si>
  <si>
    <t>Tekuće donacije</t>
  </si>
  <si>
    <t>IZVRŠENJE 2023</t>
  </si>
  <si>
    <t>PLAN 2024</t>
  </si>
  <si>
    <t>Projekcija 2025</t>
  </si>
  <si>
    <t>Projekcija  2026</t>
  </si>
  <si>
    <t>Projekcija  2027</t>
  </si>
  <si>
    <t>Projekcija za 2025.</t>
  </si>
  <si>
    <t>Projekcija  za 2025.</t>
  </si>
  <si>
    <t>Projekcija  za 2025</t>
  </si>
  <si>
    <t>Seminari</t>
  </si>
  <si>
    <t>Namirnice</t>
  </si>
  <si>
    <t>Ostali nespomenuti rashodi</t>
  </si>
  <si>
    <t>Graf.i tisk.usluge</t>
  </si>
  <si>
    <t>Naknade osobama izvan r,o.</t>
  </si>
  <si>
    <t>Reprezentacija</t>
  </si>
  <si>
    <t>Ostale nespomenute usluge</t>
  </si>
  <si>
    <t>Ostale nespomenute rashodi</t>
  </si>
  <si>
    <t>Ostale usluge za komun. I prijevoz</t>
  </si>
  <si>
    <t>Izvor 5.9.1.</t>
  </si>
  <si>
    <t>Pomoći/Fondovi EU/proračunski korisnici</t>
  </si>
  <si>
    <t>Ostali nenavedeni rashodi</t>
  </si>
  <si>
    <t>Materijalnrashodi</t>
  </si>
  <si>
    <t>Dnevnice</t>
  </si>
  <si>
    <t>Literatura</t>
  </si>
  <si>
    <t>Naknade troškova osobama vanr,o,</t>
  </si>
  <si>
    <t>Ostali nespomenuti rashodi poslovaja</t>
  </si>
  <si>
    <t>Premije osiguranjazaposleni</t>
  </si>
  <si>
    <t>Ostal nesp.rashodi</t>
  </si>
  <si>
    <t>Rashodi za dugotr.nepr.imovinu</t>
  </si>
  <si>
    <t>Oprema za grijanje/hlađenje</t>
  </si>
  <si>
    <t xml:space="preserve">Oprema </t>
  </si>
  <si>
    <t>Izvor 5.9.2</t>
  </si>
  <si>
    <t>Pomoći/Fondovi/EU - prenesena sredstva</t>
  </si>
  <si>
    <t>Naknade troškova os izvan r.o</t>
  </si>
  <si>
    <t>Ostali nespomenuti r.poslovanja</t>
  </si>
  <si>
    <t>Izvor 5.9.</t>
  </si>
  <si>
    <t>POMOĆI / FONDOVI EU</t>
  </si>
  <si>
    <t>Izvor 7.2.</t>
  </si>
  <si>
    <t>Prihodi od prodaje nefin.imovine</t>
  </si>
  <si>
    <t>Izvor 7.2.1.</t>
  </si>
  <si>
    <t>Ostale-pomoći pr.korisnici</t>
  </si>
  <si>
    <t>Izvor financiranja</t>
  </si>
  <si>
    <t>Izvor financiranja5.8.1.</t>
  </si>
  <si>
    <t>5.8. Ostale pomoći PK</t>
  </si>
  <si>
    <t>5.9 Pomoći-fondovi EU</t>
  </si>
  <si>
    <t>6.2. Donacije-PR.KORISNICI</t>
  </si>
  <si>
    <t>5.9. Pomoći-fondovi EU</t>
  </si>
  <si>
    <t>6.2. Donacije</t>
  </si>
  <si>
    <t>7.2. Prihodi od prodaje nefin.im.</t>
  </si>
  <si>
    <t>7.2. Prihodi od prodaje nefin.im</t>
  </si>
  <si>
    <t>Osnovna škola Vladimir Nazor Ploče</t>
  </si>
  <si>
    <t>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</si>
</sst>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b/>
      <sz val="10"/>
      <name val="Arial"/>
      <charset val="238"/>
    </font>
    <font>
      <i/>
      <sz val="10"/>
      <name val="Arial"/>
      <charset val="238"/>
    </font>
    <font>
      <sz val="10"/>
      <name val="Arial"/>
      <charset val="238"/>
    </font>
    <font>
      <sz val="12"/>
      <color indexed="8"/>
      <name val="Arial"/>
      <charset val="238"/>
    </font>
    <font>
      <b/>
      <sz val="11"/>
      <color theme="1"/>
      <name val="Calibri"/>
      <charset val="238"/>
      <scheme val="minor"/>
    </font>
    <font>
      <sz val="14"/>
      <color indexed="8"/>
      <name val="Arial"/>
      <charset val="238"/>
    </font>
    <font>
      <b/>
      <sz val="12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3" fontId="4" fillId="3" borderId="3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3" fontId="4" fillId="3" borderId="4" xfId="0" applyNumberFormat="1" applyFont="1" applyFill="1" applyBorder="1" applyAlignment="1" applyProtection="1">
      <alignment horizontal="right" wrapText="1"/>
    </xf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 applyProtection="1">
      <alignment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4" xfId="0" applyNumberFormat="1" applyFont="1" applyFill="1" applyBorder="1" applyAlignment="1" applyProtection="1">
      <alignment horizontal="left" vertical="center"/>
    </xf>
    <xf numFmtId="0" fontId="9" fillId="3" borderId="4" xfId="0" applyNumberFormat="1" applyFont="1" applyFill="1" applyBorder="1" applyAlignment="1" applyProtection="1">
      <alignment vertical="center" wrapText="1"/>
    </xf>
    <xf numFmtId="0" fontId="9" fillId="3" borderId="4" xfId="0" applyFont="1" applyFill="1" applyBorder="1" applyAlignment="1">
      <alignment horizontal="left" vertical="center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3" borderId="4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 applyProtection="1">
      <alignment horizontal="right" wrapText="1"/>
    </xf>
    <xf numFmtId="0" fontId="0" fillId="0" borderId="4" xfId="0" applyBorder="1"/>
    <xf numFmtId="3" fontId="0" fillId="0" borderId="4" xfId="0" applyNumberFormat="1" applyBorder="1"/>
    <xf numFmtId="0" fontId="11" fillId="0" borderId="4" xfId="0" applyFont="1" applyBorder="1"/>
    <xf numFmtId="3" fontId="11" fillId="0" borderId="4" xfId="0" applyNumberFormat="1" applyFont="1" applyBorder="1"/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4" fillId="3" borderId="6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 applyProtection="1">
      <alignment horizontal="right" wrapText="1"/>
    </xf>
    <xf numFmtId="3" fontId="11" fillId="0" borderId="4" xfId="0" applyNumberFormat="1" applyFont="1" applyBorder="1" applyAlignment="1">
      <alignment horizontal="right"/>
    </xf>
    <xf numFmtId="4" fontId="0" fillId="0" borderId="4" xfId="0" applyNumberFormat="1" applyBorder="1"/>
    <xf numFmtId="0" fontId="3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2" xfId="0" applyNumberFormat="1" applyFont="1" applyFill="1" applyBorder="1" applyAlignment="1" applyProtection="1">
      <alignment horizontal="left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vertical="center"/>
    </xf>
    <xf numFmtId="3" fontId="6" fillId="4" borderId="4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left" vertical="center"/>
    </xf>
    <xf numFmtId="3" fontId="6" fillId="0" borderId="4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3" fontId="7" fillId="2" borderId="1" xfId="0" applyNumberFormat="1" applyFont="1" applyFill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2" xfId="0" applyNumberFormat="1" applyFont="1" applyFill="1" applyBorder="1" applyAlignment="1" applyProtection="1">
      <alignment horizontal="left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right" vertical="center"/>
    </xf>
    <xf numFmtId="3" fontId="6" fillId="0" borderId="4" xfId="0" applyNumberFormat="1" applyFont="1" applyFill="1" applyBorder="1" applyAlignment="1" applyProtection="1">
      <alignment horizontal="right" wrapText="1"/>
    </xf>
    <xf numFmtId="3" fontId="7" fillId="2" borderId="4" xfId="0" applyNumberFormat="1" applyFont="1" applyFill="1" applyBorder="1" applyAlignment="1" applyProtection="1">
      <alignment horizontal="right" wrapText="1"/>
    </xf>
    <xf numFmtId="3" fontId="7" fillId="4" borderId="4" xfId="0" applyNumberFormat="1" applyFont="1" applyFill="1" applyBorder="1" applyAlignment="1">
      <alignment horizontal="right"/>
    </xf>
    <xf numFmtId="0" fontId="8" fillId="3" borderId="4" xfId="0" quotePrefix="1" applyFont="1" applyFill="1" applyBorder="1" applyAlignment="1">
      <alignment horizontal="left" vertical="center"/>
    </xf>
    <xf numFmtId="0" fontId="9" fillId="3" borderId="4" xfId="0" quotePrefix="1" applyFont="1" applyFill="1" applyBorder="1" applyAlignment="1">
      <alignment horizontal="left" vertical="center"/>
    </xf>
    <xf numFmtId="0" fontId="7" fillId="3" borderId="4" xfId="0" quotePrefix="1" applyFont="1" applyFill="1" applyBorder="1" applyAlignment="1">
      <alignment horizontal="left" vertical="center"/>
    </xf>
    <xf numFmtId="49" fontId="9" fillId="3" borderId="4" xfId="0" quotePrefix="1" applyNumberFormat="1" applyFont="1" applyFill="1" applyBorder="1" applyAlignment="1">
      <alignment horizontal="left" vertical="center"/>
    </xf>
    <xf numFmtId="0" fontId="8" fillId="3" borderId="4" xfId="0" quotePrefix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22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vertical="center" wrapText="1"/>
    </xf>
    <xf numFmtId="0" fontId="23" fillId="5" borderId="3" xfId="0" applyFont="1" applyFill="1" applyBorder="1" applyAlignment="1">
      <alignment horizontal="center" vertical="center" wrapText="1"/>
    </xf>
    <xf numFmtId="3" fontId="22" fillId="5" borderId="4" xfId="0" applyNumberFormat="1" applyFont="1" applyFill="1" applyBorder="1" applyAlignment="1">
      <alignment horizontal="right" vertical="center" wrapText="1"/>
    </xf>
    <xf numFmtId="3" fontId="23" fillId="5" borderId="4" xfId="0" applyNumberFormat="1" applyFont="1" applyFill="1" applyBorder="1" applyAlignment="1">
      <alignment horizontal="right" vertical="center" wrapText="1"/>
    </xf>
    <xf numFmtId="4" fontId="23" fillId="5" borderId="4" xfId="0" applyNumberFormat="1" applyFont="1" applyFill="1" applyBorder="1" applyAlignment="1">
      <alignment horizontal="right" vertical="center" wrapText="1"/>
    </xf>
    <xf numFmtId="0" fontId="23" fillId="6" borderId="4" xfId="0" applyFont="1" applyFill="1" applyBorder="1" applyAlignment="1">
      <alignment horizontal="left" vertical="center" wrapText="1"/>
    </xf>
    <xf numFmtId="3" fontId="24" fillId="6" borderId="4" xfId="0" applyNumberFormat="1" applyFont="1" applyFill="1" applyBorder="1" applyAlignment="1">
      <alignment horizontal="right"/>
    </xf>
    <xf numFmtId="4" fontId="24" fillId="6" borderId="4" xfId="0" applyNumberFormat="1" applyFont="1" applyFill="1" applyBorder="1" applyAlignment="1">
      <alignment horizontal="right"/>
    </xf>
    <xf numFmtId="0" fontId="23" fillId="7" borderId="4" xfId="0" applyFont="1" applyFill="1" applyBorder="1" applyAlignment="1">
      <alignment horizontal="left" vertical="center" wrapText="1"/>
    </xf>
    <xf numFmtId="3" fontId="24" fillId="7" borderId="4" xfId="0" applyNumberFormat="1" applyFont="1" applyFill="1" applyBorder="1" applyAlignment="1">
      <alignment horizontal="right"/>
    </xf>
    <xf numFmtId="4" fontId="24" fillId="7" borderId="4" xfId="0" applyNumberFormat="1" applyFont="1" applyFill="1" applyBorder="1" applyAlignment="1">
      <alignment horizontal="right"/>
    </xf>
    <xf numFmtId="0" fontId="25" fillId="8" borderId="4" xfId="0" applyFont="1" applyFill="1" applyBorder="1" applyAlignment="1">
      <alignment horizontal="left" vertical="center" wrapText="1"/>
    </xf>
    <xf numFmtId="3" fontId="22" fillId="8" borderId="4" xfId="0" applyNumberFormat="1" applyFont="1" applyFill="1" applyBorder="1" applyAlignment="1">
      <alignment horizontal="right"/>
    </xf>
    <xf numFmtId="4" fontId="22" fillId="8" borderId="4" xfId="0" applyNumberFormat="1" applyFont="1" applyFill="1" applyBorder="1" applyAlignment="1">
      <alignment horizontal="right"/>
    </xf>
    <xf numFmtId="0" fontId="22" fillId="9" borderId="4" xfId="0" applyFont="1" applyFill="1" applyBorder="1" applyAlignment="1">
      <alignment horizontal="left" vertical="center" wrapText="1"/>
    </xf>
    <xf numFmtId="3" fontId="22" fillId="9" borderId="4" xfId="0" applyNumberFormat="1" applyFont="1" applyFill="1" applyBorder="1" applyAlignment="1">
      <alignment horizontal="right"/>
    </xf>
    <xf numFmtId="4" fontId="22" fillId="9" borderId="4" xfId="0" applyNumberFormat="1" applyFont="1" applyFill="1" applyBorder="1" applyAlignment="1">
      <alignment horizontal="right"/>
    </xf>
    <xf numFmtId="0" fontId="22" fillId="10" borderId="3" xfId="0" applyFont="1" applyFill="1" applyBorder="1" applyAlignment="1">
      <alignment horizontal="left" vertical="center" wrapText="1"/>
    </xf>
    <xf numFmtId="3" fontId="22" fillId="10" borderId="4" xfId="0" applyNumberFormat="1" applyFont="1" applyFill="1" applyBorder="1" applyAlignment="1">
      <alignment horizontal="right"/>
    </xf>
    <xf numFmtId="4" fontId="22" fillId="10" borderId="4" xfId="0" applyNumberFormat="1" applyFont="1" applyFill="1" applyBorder="1" applyAlignment="1">
      <alignment horizontal="right"/>
    </xf>
    <xf numFmtId="0" fontId="22" fillId="11" borderId="1" xfId="0" applyFont="1" applyFill="1" applyBorder="1" applyAlignment="1">
      <alignment horizontal="left" vertical="center" wrapText="1"/>
    </xf>
    <xf numFmtId="0" fontId="22" fillId="11" borderId="2" xfId="0" applyFont="1" applyFill="1" applyBorder="1" applyAlignment="1">
      <alignment horizontal="left" vertical="center" wrapText="1"/>
    </xf>
    <xf numFmtId="0" fontId="22" fillId="11" borderId="3" xfId="0" applyFont="1" applyFill="1" applyBorder="1" applyAlignment="1">
      <alignment horizontal="left" vertical="center" wrapText="1"/>
    </xf>
    <xf numFmtId="3" fontId="22" fillId="11" borderId="4" xfId="0" applyNumberFormat="1" applyFont="1" applyFill="1" applyBorder="1" applyAlignment="1">
      <alignment horizontal="right"/>
    </xf>
    <xf numFmtId="4" fontId="22" fillId="11" borderId="4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3" fontId="22" fillId="3" borderId="4" xfId="0" applyNumberFormat="1" applyFont="1" applyFill="1" applyBorder="1" applyAlignment="1">
      <alignment horizontal="right"/>
    </xf>
    <xf numFmtId="4" fontId="22" fillId="3" borderId="4" xfId="0" applyNumberFormat="1" applyFont="1" applyFill="1" applyBorder="1" applyAlignment="1">
      <alignment horizontal="right"/>
    </xf>
    <xf numFmtId="0" fontId="26" fillId="8" borderId="10" xfId="0" applyFont="1" applyFill="1" applyBorder="1" applyAlignment="1">
      <alignment horizontal="left" vertical="center" indent="1"/>
    </xf>
    <xf numFmtId="0" fontId="26" fillId="8" borderId="10" xfId="0" applyFont="1" applyFill="1" applyBorder="1" applyAlignment="1">
      <alignment horizontal="left" vertical="center" wrapText="1" indent="1"/>
    </xf>
    <xf numFmtId="0" fontId="26" fillId="8" borderId="4" xfId="0" applyFont="1" applyFill="1" applyBorder="1" applyAlignment="1">
      <alignment horizontal="left" vertical="center" wrapText="1"/>
    </xf>
    <xf numFmtId="3" fontId="26" fillId="8" borderId="4" xfId="0" applyNumberFormat="1" applyFont="1" applyFill="1" applyBorder="1" applyAlignment="1">
      <alignment horizontal="right"/>
    </xf>
    <xf numFmtId="4" fontId="26" fillId="8" borderId="4" xfId="0" applyNumberFormat="1" applyFont="1" applyFill="1" applyBorder="1" applyAlignment="1">
      <alignment horizontal="right"/>
    </xf>
    <xf numFmtId="0" fontId="22" fillId="9" borderId="1" xfId="0" applyFont="1" applyFill="1" applyBorder="1" applyAlignment="1">
      <alignment horizontal="left" vertical="center"/>
    </xf>
    <xf numFmtId="0" fontId="22" fillId="9" borderId="2" xfId="0" applyFont="1" applyFill="1" applyBorder="1" applyAlignment="1">
      <alignment horizontal="left" vertical="center" wrapText="1"/>
    </xf>
    <xf numFmtId="0" fontId="22" fillId="9" borderId="3" xfId="0" applyFont="1" applyFill="1" applyBorder="1" applyAlignment="1">
      <alignment horizontal="left" vertical="center" wrapText="1"/>
    </xf>
    <xf numFmtId="0" fontId="0" fillId="0" borderId="2" xfId="0" applyBorder="1"/>
    <xf numFmtId="0" fontId="22" fillId="10" borderId="1" xfId="0" applyFont="1" applyFill="1" applyBorder="1" applyAlignment="1">
      <alignment horizontal="left" vertical="center" wrapText="1"/>
    </xf>
    <xf numFmtId="0" fontId="22" fillId="10" borderId="2" xfId="0" applyFont="1" applyFill="1" applyBorder="1" applyAlignment="1">
      <alignment horizontal="left" vertical="center" wrapText="1"/>
    </xf>
    <xf numFmtId="3" fontId="22" fillId="6" borderId="4" xfId="0" applyNumberFormat="1" applyFont="1" applyFill="1" applyBorder="1" applyAlignment="1">
      <alignment horizontal="right"/>
    </xf>
    <xf numFmtId="3" fontId="23" fillId="6" borderId="4" xfId="0" applyNumberFormat="1" applyFont="1" applyFill="1" applyBorder="1" applyAlignment="1">
      <alignment horizontal="right"/>
    </xf>
    <xf numFmtId="4" fontId="23" fillId="6" borderId="4" xfId="0" applyNumberFormat="1" applyFont="1" applyFill="1" applyBorder="1" applyAlignment="1">
      <alignment horizontal="right"/>
    </xf>
    <xf numFmtId="3" fontId="23" fillId="7" borderId="4" xfId="0" applyNumberFormat="1" applyFont="1" applyFill="1" applyBorder="1" applyAlignment="1">
      <alignment horizontal="right"/>
    </xf>
    <xf numFmtId="4" fontId="23" fillId="7" borderId="4" xfId="0" applyNumberFormat="1" applyFont="1" applyFill="1" applyBorder="1" applyAlignment="1">
      <alignment horizontal="right"/>
    </xf>
    <xf numFmtId="0" fontId="22" fillId="8" borderId="4" xfId="0" applyFont="1" applyFill="1" applyBorder="1" applyAlignment="1">
      <alignment horizontal="left" vertical="center" wrapText="1"/>
    </xf>
    <xf numFmtId="0" fontId="22" fillId="10" borderId="4" xfId="0" applyFont="1" applyFill="1" applyBorder="1" applyAlignment="1">
      <alignment horizontal="left" vertical="center" wrapText="1"/>
    </xf>
    <xf numFmtId="0" fontId="22" fillId="11" borderId="8" xfId="0" applyFont="1" applyFill="1" applyBorder="1" applyAlignment="1">
      <alignment horizontal="left" vertical="center" wrapText="1" indent="1"/>
    </xf>
    <xf numFmtId="0" fontId="22" fillId="11" borderId="9" xfId="0" applyFont="1" applyFill="1" applyBorder="1" applyAlignment="1">
      <alignment horizontal="left" vertical="center" wrapText="1" indent="1"/>
    </xf>
    <xf numFmtId="0" fontId="22" fillId="11" borderId="6" xfId="0" applyFont="1" applyFill="1" applyBorder="1" applyAlignment="1">
      <alignment horizontal="left" vertical="center" wrapText="1" indent="1"/>
    </xf>
    <xf numFmtId="0" fontId="22" fillId="3" borderId="8" xfId="0" applyFont="1" applyFill="1" applyBorder="1" applyAlignment="1">
      <alignment horizontal="left" vertical="center" wrapText="1" indent="1"/>
    </xf>
    <xf numFmtId="0" fontId="22" fillId="3" borderId="9" xfId="0" applyFont="1" applyFill="1" applyBorder="1" applyAlignment="1">
      <alignment horizontal="left" vertical="center" wrapText="1" indent="1"/>
    </xf>
    <xf numFmtId="0" fontId="22" fillId="3" borderId="6" xfId="0" applyFont="1" applyFill="1" applyBorder="1" applyAlignment="1">
      <alignment horizontal="left" vertical="center" wrapText="1" indent="1"/>
    </xf>
    <xf numFmtId="0" fontId="22" fillId="11" borderId="1" xfId="0" applyFont="1" applyFill="1" applyBorder="1" applyAlignment="1">
      <alignment horizontal="left" vertical="center" wrapText="1" indent="1"/>
    </xf>
    <xf numFmtId="0" fontId="22" fillId="11" borderId="2" xfId="0" applyFont="1" applyFill="1" applyBorder="1" applyAlignment="1">
      <alignment horizontal="left" vertical="center" wrapText="1" indent="1"/>
    </xf>
    <xf numFmtId="0" fontId="22" fillId="11" borderId="3" xfId="0" applyFont="1" applyFill="1" applyBorder="1" applyAlignment="1">
      <alignment horizontal="left" vertical="center" wrapText="1" indent="1"/>
    </xf>
    <xf numFmtId="0" fontId="22" fillId="3" borderId="11" xfId="0" applyFont="1" applyFill="1" applyBorder="1" applyAlignment="1">
      <alignment horizontal="left" vertical="center" wrapText="1" indent="1"/>
    </xf>
    <xf numFmtId="0" fontId="22" fillId="3" borderId="0" xfId="0" applyFont="1" applyFill="1" applyAlignment="1">
      <alignment horizontal="left" vertical="center" wrapText="1" indent="1"/>
    </xf>
    <xf numFmtId="0" fontId="22" fillId="3" borderId="12" xfId="0" applyFont="1" applyFill="1" applyBorder="1" applyAlignment="1">
      <alignment horizontal="left" vertical="center" wrapText="1" indent="1"/>
    </xf>
    <xf numFmtId="0" fontId="22" fillId="3" borderId="8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7" fillId="11" borderId="8" xfId="0" applyFont="1" applyFill="1" applyBorder="1" applyAlignment="1">
      <alignment horizontal="left" vertical="center" wrapText="1" indent="1"/>
    </xf>
    <xf numFmtId="0" fontId="27" fillId="11" borderId="9" xfId="0" applyFont="1" applyFill="1" applyBorder="1" applyAlignment="1">
      <alignment horizontal="left" vertical="center" wrapText="1" indent="1"/>
    </xf>
    <xf numFmtId="0" fontId="27" fillId="11" borderId="6" xfId="0" applyFont="1" applyFill="1" applyBorder="1" applyAlignment="1">
      <alignment horizontal="left" vertical="center" wrapText="1" indent="1"/>
    </xf>
    <xf numFmtId="0" fontId="27" fillId="11" borderId="3" xfId="0" applyFont="1" applyFill="1" applyBorder="1" applyAlignment="1">
      <alignment horizontal="left" vertical="center" wrapText="1"/>
    </xf>
    <xf numFmtId="3" fontId="27" fillId="11" borderId="4" xfId="0" applyNumberFormat="1" applyFont="1" applyFill="1" applyBorder="1" applyAlignment="1">
      <alignment horizontal="right"/>
    </xf>
    <xf numFmtId="0" fontId="27" fillId="3" borderId="8" xfId="0" applyFont="1" applyFill="1" applyBorder="1" applyAlignment="1">
      <alignment horizontal="left" vertical="center" wrapText="1" indent="1"/>
    </xf>
    <xf numFmtId="0" fontId="27" fillId="3" borderId="9" xfId="0" applyFont="1" applyFill="1" applyBorder="1" applyAlignment="1">
      <alignment horizontal="left" vertical="center" wrapText="1" indent="1"/>
    </xf>
    <xf numFmtId="0" fontId="27" fillId="3" borderId="6" xfId="0" applyFont="1" applyFill="1" applyBorder="1" applyAlignment="1">
      <alignment horizontal="left" vertical="center" wrapText="1" indent="1"/>
    </xf>
    <xf numFmtId="0" fontId="27" fillId="3" borderId="3" xfId="0" applyFont="1" applyFill="1" applyBorder="1" applyAlignment="1">
      <alignment horizontal="left" vertical="center" wrapText="1"/>
    </xf>
    <xf numFmtId="3" fontId="27" fillId="3" borderId="4" xfId="0" applyNumberFormat="1" applyFont="1" applyFill="1" applyBorder="1" applyAlignment="1">
      <alignment horizontal="right"/>
    </xf>
    <xf numFmtId="0" fontId="22" fillId="10" borderId="1" xfId="0" applyFont="1" applyFill="1" applyBorder="1" applyAlignment="1">
      <alignment horizontal="left" vertical="center" wrapText="1" indent="1"/>
    </xf>
    <xf numFmtId="0" fontId="22" fillId="10" borderId="2" xfId="0" applyFont="1" applyFill="1" applyBorder="1" applyAlignment="1">
      <alignment horizontal="left" vertical="center" wrapText="1" indent="1"/>
    </xf>
    <xf numFmtId="0" fontId="22" fillId="10" borderId="3" xfId="0" applyFont="1" applyFill="1" applyBorder="1" applyAlignment="1">
      <alignment horizontal="left" vertical="center" wrapText="1" indent="1"/>
    </xf>
    <xf numFmtId="0" fontId="22" fillId="11" borderId="13" xfId="0" applyFont="1" applyFill="1" applyBorder="1" applyAlignment="1">
      <alignment horizontal="left" vertical="center" wrapText="1" indent="1"/>
    </xf>
    <xf numFmtId="0" fontId="22" fillId="11" borderId="7" xfId="0" applyFont="1" applyFill="1" applyBorder="1" applyAlignment="1">
      <alignment horizontal="left" vertical="center" wrapText="1" indent="1"/>
    </xf>
    <xf numFmtId="0" fontId="22" fillId="11" borderId="14" xfId="0" applyFont="1" applyFill="1" applyBorder="1" applyAlignment="1">
      <alignment horizontal="left" vertical="center" wrapText="1" indent="1"/>
    </xf>
    <xf numFmtId="0" fontId="22" fillId="3" borderId="13" xfId="0" applyFont="1" applyFill="1" applyBorder="1" applyAlignment="1">
      <alignment horizontal="left" vertical="center" wrapText="1" indent="1"/>
    </xf>
    <xf numFmtId="0" fontId="22" fillId="3" borderId="7" xfId="0" applyFont="1" applyFill="1" applyBorder="1" applyAlignment="1">
      <alignment horizontal="left" vertical="center" wrapText="1" indent="1"/>
    </xf>
    <xf numFmtId="0" fontId="22" fillId="3" borderId="14" xfId="0" applyFont="1" applyFill="1" applyBorder="1" applyAlignment="1">
      <alignment horizontal="left" vertical="center" wrapText="1" indent="1"/>
    </xf>
    <xf numFmtId="4" fontId="27" fillId="11" borderId="4" xfId="0" applyNumberFormat="1" applyFont="1" applyFill="1" applyBorder="1" applyAlignment="1">
      <alignment horizontal="right"/>
    </xf>
    <xf numFmtId="4" fontId="27" fillId="3" borderId="4" xfId="0" applyNumberFormat="1" applyFont="1" applyFill="1" applyBorder="1" applyAlignment="1">
      <alignment horizontal="right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3" xfId="0" applyFont="1" applyFill="1" applyBorder="1" applyAlignment="1">
      <alignment horizontal="left" vertical="center" wrapText="1" indent="1"/>
    </xf>
    <xf numFmtId="0" fontId="22" fillId="11" borderId="2" xfId="0" applyFont="1" applyFill="1" applyBorder="1" applyAlignment="1">
      <alignment vertical="center" wrapText="1"/>
    </xf>
    <xf numFmtId="0" fontId="22" fillId="11" borderId="3" xfId="0" applyFont="1" applyFill="1" applyBorder="1" applyAlignment="1">
      <alignment vertical="center" wrapText="1"/>
    </xf>
    <xf numFmtId="0" fontId="22" fillId="11" borderId="4" xfId="0" applyFont="1" applyFill="1" applyBorder="1" applyAlignment="1">
      <alignment vertical="center" wrapText="1"/>
    </xf>
    <xf numFmtId="3" fontId="22" fillId="11" borderId="4" xfId="0" applyNumberFormat="1" applyFont="1" applyFill="1" applyBorder="1"/>
    <xf numFmtId="4" fontId="22" fillId="11" borderId="4" xfId="0" applyNumberFormat="1" applyFont="1" applyFill="1" applyBorder="1"/>
    <xf numFmtId="0" fontId="22" fillId="11" borderId="4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2" fontId="22" fillId="3" borderId="4" xfId="0" applyNumberFormat="1" applyFont="1" applyFill="1" applyBorder="1" applyAlignment="1">
      <alignment horizontal="right"/>
    </xf>
    <xf numFmtId="0" fontId="27" fillId="10" borderId="4" xfId="0" applyFont="1" applyFill="1" applyBorder="1" applyAlignment="1">
      <alignment vertical="center" wrapText="1"/>
    </xf>
    <xf numFmtId="2" fontId="22" fillId="10" borderId="4" xfId="0" applyNumberFormat="1" applyFont="1" applyFill="1" applyBorder="1" applyAlignment="1">
      <alignment horizontal="right"/>
    </xf>
    <xf numFmtId="0" fontId="27" fillId="11" borderId="4" xfId="0" applyFont="1" applyFill="1" applyBorder="1" applyAlignment="1">
      <alignment vertical="center" wrapText="1"/>
    </xf>
    <xf numFmtId="0" fontId="27" fillId="3" borderId="4" xfId="0" applyFont="1" applyFill="1" applyBorder="1" applyAlignment="1">
      <alignment vertical="center" wrapText="1"/>
    </xf>
    <xf numFmtId="0" fontId="22" fillId="9" borderId="1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horizontal="left" vertical="center" wrapText="1"/>
    </xf>
    <xf numFmtId="2" fontId="23" fillId="7" borderId="4" xfId="0" applyNumberFormat="1" applyFont="1" applyFill="1" applyBorder="1" applyAlignment="1">
      <alignment horizontal="right"/>
    </xf>
    <xf numFmtId="0" fontId="28" fillId="8" borderId="4" xfId="0" applyFont="1" applyFill="1" applyBorder="1" applyAlignment="1">
      <alignment horizontal="left" vertical="center" wrapText="1"/>
    </xf>
    <xf numFmtId="2" fontId="22" fillId="8" borderId="4" xfId="0" applyNumberFormat="1" applyFont="1" applyFill="1" applyBorder="1" applyAlignment="1">
      <alignment horizontal="right"/>
    </xf>
    <xf numFmtId="2" fontId="22" fillId="9" borderId="4" xfId="0" applyNumberFormat="1" applyFont="1" applyFill="1" applyBorder="1" applyAlignment="1">
      <alignment horizontal="right"/>
    </xf>
    <xf numFmtId="2" fontId="22" fillId="11" borderId="4" xfId="0" applyNumberFormat="1" applyFont="1" applyFill="1" applyBorder="1" applyAlignment="1">
      <alignment horizontal="right"/>
    </xf>
    <xf numFmtId="0" fontId="22" fillId="3" borderId="1" xfId="0" applyFont="1" applyFill="1" applyBorder="1" applyAlignment="1">
      <alignment horizontal="left" vertical="center" wrapText="1" indent="1"/>
    </xf>
    <xf numFmtId="0" fontId="29" fillId="6" borderId="4" xfId="0" applyFont="1" applyFill="1" applyBorder="1" applyAlignment="1">
      <alignment vertical="center" wrapText="1"/>
    </xf>
    <xf numFmtId="0" fontId="29" fillId="7" borderId="4" xfId="0" applyFont="1" applyFill="1" applyBorder="1" applyAlignment="1">
      <alignment vertical="center" wrapText="1"/>
    </xf>
    <xf numFmtId="0" fontId="27" fillId="8" borderId="4" xfId="0" applyFont="1" applyFill="1" applyBorder="1" applyAlignment="1">
      <alignment vertical="center" wrapText="1"/>
    </xf>
    <xf numFmtId="0" fontId="24" fillId="9" borderId="1" xfId="0" applyFont="1" applyFill="1" applyBorder="1" applyAlignment="1">
      <alignment horizontal="left" vertical="center" wrapText="1" indent="1"/>
    </xf>
    <xf numFmtId="0" fontId="22" fillId="9" borderId="2" xfId="0" applyFont="1" applyFill="1" applyBorder="1" applyAlignment="1">
      <alignment horizontal="left" vertical="center" wrapText="1" indent="1"/>
    </xf>
    <xf numFmtId="0" fontId="22" fillId="9" borderId="3" xfId="0" applyFont="1" applyFill="1" applyBorder="1" applyAlignment="1">
      <alignment horizontal="left" vertical="center" wrapText="1" indent="1"/>
    </xf>
    <xf numFmtId="0" fontId="30" fillId="9" borderId="3" xfId="0" applyFont="1" applyFill="1" applyBorder="1" applyAlignment="1">
      <alignment vertical="center" wrapText="1"/>
    </xf>
    <xf numFmtId="0" fontId="30" fillId="10" borderId="4" xfId="0" quotePrefix="1" applyFont="1" applyFill="1" applyBorder="1" applyAlignment="1">
      <alignment horizontal="left" vertical="center" wrapText="1"/>
    </xf>
    <xf numFmtId="0" fontId="31" fillId="7" borderId="4" xfId="0" quotePrefix="1" applyFont="1" applyFill="1" applyBorder="1" applyAlignment="1">
      <alignment horizontal="left" vertical="center" wrapText="1"/>
    </xf>
    <xf numFmtId="0" fontId="0" fillId="10" borderId="0" xfId="0" applyFill="1"/>
    <xf numFmtId="0" fontId="31" fillId="8" borderId="4" xfId="0" applyFont="1" applyFill="1" applyBorder="1" applyAlignment="1">
      <alignment vertical="center" wrapText="1"/>
    </xf>
    <xf numFmtId="0" fontId="27" fillId="11" borderId="1" xfId="0" applyFont="1" applyFill="1" applyBorder="1" applyAlignment="1">
      <alignment horizontal="left" vertical="center" wrapText="1" indent="1"/>
    </xf>
    <xf numFmtId="0" fontId="27" fillId="11" borderId="2" xfId="0" applyFont="1" applyFill="1" applyBorder="1" applyAlignment="1">
      <alignment horizontal="left" vertical="center" wrapText="1" indent="1"/>
    </xf>
    <xf numFmtId="0" fontId="27" fillId="11" borderId="3" xfId="0" applyFont="1" applyFill="1" applyBorder="1" applyAlignment="1">
      <alignment horizontal="left" vertical="center" wrapText="1" indent="1"/>
    </xf>
    <xf numFmtId="0" fontId="31" fillId="7" borderId="4" xfId="0" applyFont="1" applyFill="1" applyBorder="1" applyAlignment="1">
      <alignment vertical="center" wrapText="1"/>
    </xf>
    <xf numFmtId="0" fontId="22" fillId="9" borderId="8" xfId="0" applyFont="1" applyFill="1" applyBorder="1" applyAlignment="1">
      <alignment horizontal="left" vertical="center" wrapText="1" indent="1"/>
    </xf>
    <xf numFmtId="0" fontId="22" fillId="9" borderId="9" xfId="0" applyFont="1" applyFill="1" applyBorder="1" applyAlignment="1">
      <alignment horizontal="left" vertical="center" wrapText="1" indent="1"/>
    </xf>
    <xf numFmtId="0" fontId="22" fillId="9" borderId="6" xfId="0" applyFont="1" applyFill="1" applyBorder="1" applyAlignment="1">
      <alignment horizontal="left" vertical="center" wrapText="1" indent="1"/>
    </xf>
    <xf numFmtId="0" fontId="27" fillId="9" borderId="3" xfId="0" applyFont="1" applyFill="1" applyBorder="1" applyAlignment="1">
      <alignment vertical="center" wrapText="1"/>
    </xf>
    <xf numFmtId="0" fontId="27" fillId="10" borderId="3" xfId="0" applyFont="1" applyFill="1" applyBorder="1" applyAlignment="1">
      <alignment vertical="center" wrapText="1"/>
    </xf>
    <xf numFmtId="0" fontId="27" fillId="11" borderId="3" xfId="0" applyFont="1" applyFill="1" applyBorder="1" applyAlignment="1">
      <alignment vertical="center" wrapText="1"/>
    </xf>
    <xf numFmtId="0" fontId="27" fillId="3" borderId="3" xfId="0" applyFont="1" applyFill="1" applyBorder="1" applyAlignment="1">
      <alignment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30" fillId="8" borderId="4" xfId="0" applyFont="1" applyFill="1" applyBorder="1" applyAlignment="1">
      <alignment vertical="center" wrapText="1"/>
    </xf>
    <xf numFmtId="0" fontId="30" fillId="9" borderId="4" xfId="0" applyFont="1" applyFill="1" applyBorder="1" applyAlignment="1">
      <alignment vertical="center" wrapText="1"/>
    </xf>
    <xf numFmtId="0" fontId="30" fillId="10" borderId="4" xfId="0" applyFont="1" applyFill="1" applyBorder="1" applyAlignment="1">
      <alignment vertical="center" wrapText="1"/>
    </xf>
    <xf numFmtId="0" fontId="28" fillId="11" borderId="1" xfId="0" applyFont="1" applyFill="1" applyBorder="1" applyAlignment="1">
      <alignment horizontal="left" vertical="center" wrapText="1" indent="1"/>
    </xf>
    <xf numFmtId="0" fontId="28" fillId="11" borderId="2" xfId="0" applyFont="1" applyFill="1" applyBorder="1" applyAlignment="1">
      <alignment horizontal="left" vertical="center" wrapText="1" indent="1"/>
    </xf>
    <xf numFmtId="0" fontId="28" fillId="11" borderId="3" xfId="0" applyFont="1" applyFill="1" applyBorder="1" applyAlignment="1">
      <alignment horizontal="left" vertical="center" wrapText="1" indent="1"/>
    </xf>
    <xf numFmtId="0" fontId="28" fillId="3" borderId="1" xfId="0" applyFont="1" applyFill="1" applyBorder="1" applyAlignment="1">
      <alignment horizontal="left" vertical="center" wrapText="1" indent="1"/>
    </xf>
    <xf numFmtId="0" fontId="28" fillId="3" borderId="2" xfId="0" applyFont="1" applyFill="1" applyBorder="1" applyAlignment="1">
      <alignment horizontal="left" vertical="center" wrapText="1" indent="1"/>
    </xf>
    <xf numFmtId="0" fontId="28" fillId="3" borderId="3" xfId="0" applyFont="1" applyFill="1" applyBorder="1" applyAlignment="1">
      <alignment horizontal="left" vertical="center" wrapText="1" indent="1"/>
    </xf>
    <xf numFmtId="0" fontId="28" fillId="10" borderId="8" xfId="0" applyFont="1" applyFill="1" applyBorder="1" applyAlignment="1">
      <alignment horizontal="left" vertical="center" wrapText="1" indent="1"/>
    </xf>
    <xf numFmtId="0" fontId="28" fillId="10" borderId="9" xfId="0" applyFont="1" applyFill="1" applyBorder="1" applyAlignment="1">
      <alignment horizontal="left" vertical="center" wrapText="1" indent="1"/>
    </xf>
    <xf numFmtId="0" fontId="28" fillId="10" borderId="6" xfId="0" applyFont="1" applyFill="1" applyBorder="1" applyAlignment="1">
      <alignment horizontal="left" vertical="center" wrapText="1" indent="1"/>
    </xf>
    <xf numFmtId="0" fontId="30" fillId="10" borderId="3" xfId="0" applyFont="1" applyFill="1" applyBorder="1" applyAlignment="1">
      <alignment vertical="center" wrapText="1"/>
    </xf>
    <xf numFmtId="0" fontId="28" fillId="11" borderId="8" xfId="0" applyFont="1" applyFill="1" applyBorder="1" applyAlignment="1">
      <alignment horizontal="left" vertical="center" wrapText="1" indent="1"/>
    </xf>
    <xf numFmtId="0" fontId="28" fillId="11" borderId="9" xfId="0" applyFont="1" applyFill="1" applyBorder="1" applyAlignment="1">
      <alignment horizontal="left" vertical="center" wrapText="1" indent="1"/>
    </xf>
    <xf numFmtId="0" fontId="28" fillId="11" borderId="6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28" fillId="3" borderId="8" xfId="0" applyFont="1" applyFill="1" applyBorder="1" applyAlignment="1">
      <alignment horizontal="left" vertical="center" wrapText="1" indent="1"/>
    </xf>
    <xf numFmtId="0" fontId="28" fillId="3" borderId="9" xfId="0" applyFont="1" applyFill="1" applyBorder="1" applyAlignment="1">
      <alignment horizontal="left" vertical="center" wrapText="1" indent="1"/>
    </xf>
    <xf numFmtId="0" fontId="28" fillId="3" borderId="6" xfId="0" applyFont="1" applyFill="1" applyBorder="1" applyAlignment="1">
      <alignment horizontal="left" vertical="center" wrapText="1" indent="1"/>
    </xf>
    <xf numFmtId="0" fontId="30" fillId="3" borderId="3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horizontal="left" vertical="center" wrapText="1" indent="1"/>
    </xf>
    <xf numFmtId="0" fontId="28" fillId="9" borderId="2" xfId="0" applyFont="1" applyFill="1" applyBorder="1" applyAlignment="1">
      <alignment horizontal="left" vertical="center" wrapText="1" indent="1"/>
    </xf>
    <xf numFmtId="0" fontId="28" fillId="9" borderId="3" xfId="0" applyFont="1" applyFill="1" applyBorder="1" applyAlignment="1">
      <alignment horizontal="left" vertical="center" wrapText="1" indent="1"/>
    </xf>
    <xf numFmtId="0" fontId="28" fillId="10" borderId="13" xfId="0" applyFont="1" applyFill="1" applyBorder="1" applyAlignment="1">
      <alignment horizontal="left" vertical="center" wrapText="1" indent="1"/>
    </xf>
    <xf numFmtId="0" fontId="28" fillId="10" borderId="7" xfId="0" applyFont="1" applyFill="1" applyBorder="1" applyAlignment="1">
      <alignment horizontal="left" vertical="center" wrapText="1" indent="1"/>
    </xf>
    <xf numFmtId="0" fontId="28" fillId="10" borderId="14" xfId="0" applyFont="1" applyFill="1" applyBorder="1" applyAlignment="1">
      <alignment horizontal="left" vertical="center" wrapText="1" indent="1"/>
    </xf>
    <xf numFmtId="3" fontId="28" fillId="3" borderId="4" xfId="0" applyNumberFormat="1" applyFont="1" applyFill="1" applyBorder="1" applyAlignment="1">
      <alignment horizontal="right"/>
    </xf>
    <xf numFmtId="0" fontId="30" fillId="11" borderId="3" xfId="0" applyFont="1" applyFill="1" applyBorder="1" applyAlignment="1">
      <alignment vertical="center" wrapText="1"/>
    </xf>
    <xf numFmtId="0" fontId="28" fillId="11" borderId="13" xfId="0" applyFont="1" applyFill="1" applyBorder="1" applyAlignment="1">
      <alignment horizontal="left" vertical="center" wrapText="1" indent="1"/>
    </xf>
    <xf numFmtId="0" fontId="28" fillId="11" borderId="7" xfId="0" applyFont="1" applyFill="1" applyBorder="1" applyAlignment="1">
      <alignment horizontal="left" vertical="center" wrapText="1" indent="1"/>
    </xf>
    <xf numFmtId="0" fontId="28" fillId="11" borderId="14" xfId="0" applyFont="1" applyFill="1" applyBorder="1" applyAlignment="1">
      <alignment horizontal="left" vertical="center" wrapText="1" indent="1"/>
    </xf>
    <xf numFmtId="0" fontId="30" fillId="11" borderId="6" xfId="0" applyFont="1" applyFill="1" applyBorder="1" applyAlignment="1">
      <alignment vertical="center" wrapText="1"/>
    </xf>
    <xf numFmtId="0" fontId="28" fillId="3" borderId="13" xfId="0" applyFont="1" applyFill="1" applyBorder="1" applyAlignment="1">
      <alignment horizontal="left" vertical="center" wrapText="1" indent="1"/>
    </xf>
    <xf numFmtId="0" fontId="28" fillId="3" borderId="7" xfId="0" applyFont="1" applyFill="1" applyBorder="1" applyAlignment="1">
      <alignment horizontal="left" vertical="center" wrapText="1" indent="1"/>
    </xf>
    <xf numFmtId="0" fontId="28" fillId="3" borderId="14" xfId="0" applyFont="1" applyFill="1" applyBorder="1" applyAlignment="1">
      <alignment horizontal="left" vertical="center" wrapText="1" indent="1"/>
    </xf>
    <xf numFmtId="0" fontId="30" fillId="3" borderId="6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left" vertical="center" wrapText="1" indent="1"/>
    </xf>
    <xf numFmtId="0" fontId="28" fillId="10" borderId="2" xfId="0" applyFont="1" applyFill="1" applyBorder="1" applyAlignment="1">
      <alignment horizontal="left" vertical="center" wrapText="1" indent="1"/>
    </xf>
    <xf numFmtId="0" fontId="28" fillId="10" borderId="3" xfId="0" applyFont="1" applyFill="1" applyBorder="1" applyAlignment="1">
      <alignment horizontal="left" vertical="center" wrapText="1" indent="1"/>
    </xf>
    <xf numFmtId="3" fontId="0" fillId="11" borderId="4" xfId="0" applyNumberFormat="1" applyFill="1" applyBorder="1"/>
    <xf numFmtId="4" fontId="0" fillId="11" borderId="4" xfId="0" applyNumberFormat="1" applyFill="1" applyBorder="1"/>
    <xf numFmtId="0" fontId="28" fillId="3" borderId="7" xfId="0" applyFont="1" applyFill="1" applyBorder="1" applyAlignment="1">
      <alignment horizontal="left" vertical="center" wrapText="1"/>
    </xf>
    <xf numFmtId="0" fontId="0" fillId="11" borderId="0" xfId="0" applyFill="1"/>
    <xf numFmtId="0" fontId="30" fillId="11" borderId="4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 indent="1"/>
    </xf>
    <xf numFmtId="0" fontId="22" fillId="8" borderId="2" xfId="0" applyFont="1" applyFill="1" applyBorder="1" applyAlignment="1">
      <alignment horizontal="left" vertical="center" wrapText="1" indent="1"/>
    </xf>
    <xf numFmtId="0" fontId="24" fillId="8" borderId="3" xfId="0" applyFont="1" applyFill="1" applyBorder="1" applyAlignment="1">
      <alignment horizontal="left" vertical="center" wrapText="1" indent="1"/>
    </xf>
    <xf numFmtId="0" fontId="27" fillId="8" borderId="3" xfId="0" applyFont="1" applyFill="1" applyBorder="1" applyAlignment="1">
      <alignment vertical="center" wrapText="1"/>
    </xf>
    <xf numFmtId="3" fontId="28" fillId="8" borderId="4" xfId="0" applyNumberFormat="1" applyFont="1" applyFill="1" applyBorder="1" applyAlignment="1">
      <alignment horizontal="right"/>
    </xf>
    <xf numFmtId="0" fontId="28" fillId="3" borderId="13" xfId="0" applyFont="1" applyFill="1" applyBorder="1" applyAlignment="1">
      <alignment horizontal="left" vertical="center" wrapText="1"/>
    </xf>
    <xf numFmtId="3" fontId="28" fillId="9" borderId="4" xfId="0" applyNumberFormat="1" applyFont="1" applyFill="1" applyBorder="1" applyAlignment="1">
      <alignment horizontal="right"/>
    </xf>
    <xf numFmtId="3" fontId="28" fillId="10" borderId="4" xfId="0" applyNumberFormat="1" applyFont="1" applyFill="1" applyBorder="1" applyAlignment="1">
      <alignment horizontal="right"/>
    </xf>
    <xf numFmtId="3" fontId="28" fillId="11" borderId="4" xfId="0" applyNumberFormat="1" applyFont="1" applyFill="1" applyBorder="1" applyAlignment="1">
      <alignment horizontal="right"/>
    </xf>
    <xf numFmtId="0" fontId="30" fillId="3" borderId="4" xfId="0" applyFont="1" applyFill="1" applyBorder="1" applyAlignment="1">
      <alignment vertical="center" wrapText="1"/>
    </xf>
    <xf numFmtId="3" fontId="23" fillId="3" borderId="3" xfId="0" applyNumberFormat="1" applyFont="1" applyFill="1" applyBorder="1" applyAlignment="1">
      <alignment horizontal="right"/>
    </xf>
    <xf numFmtId="3" fontId="23" fillId="8" borderId="4" xfId="0" applyNumberFormat="1" applyFont="1" applyFill="1" applyBorder="1" applyAlignment="1">
      <alignment horizontal="right"/>
    </xf>
    <xf numFmtId="3" fontId="23" fillId="9" borderId="4" xfId="0" applyNumberFormat="1" applyFont="1" applyFill="1" applyBorder="1" applyAlignment="1">
      <alignment horizontal="right"/>
    </xf>
    <xf numFmtId="3" fontId="23" fillId="10" borderId="4" xfId="0" applyNumberFormat="1" applyFont="1" applyFill="1" applyBorder="1" applyAlignment="1">
      <alignment horizontal="right"/>
    </xf>
    <xf numFmtId="3" fontId="23" fillId="11" borderId="4" xfId="0" applyNumberFormat="1" applyFont="1" applyFill="1" applyBorder="1" applyAlignment="1">
      <alignment horizontal="right"/>
    </xf>
    <xf numFmtId="3" fontId="23" fillId="3" borderId="4" xfId="0" applyNumberFormat="1" applyFont="1" applyFill="1" applyBorder="1" applyAlignment="1">
      <alignment horizontal="right"/>
    </xf>
    <xf numFmtId="0" fontId="28" fillId="11" borderId="1" xfId="0" applyFont="1" applyFill="1" applyBorder="1" applyAlignment="1">
      <alignment horizontal="left" vertical="center" wrapText="1" indent="1"/>
    </xf>
    <xf numFmtId="0" fontId="28" fillId="11" borderId="2" xfId="0" applyFont="1" applyFill="1" applyBorder="1" applyAlignment="1">
      <alignment horizontal="left" vertical="center" wrapText="1" indent="1"/>
    </xf>
    <xf numFmtId="0" fontId="28" fillId="11" borderId="3" xfId="0" applyFont="1" applyFill="1" applyBorder="1" applyAlignment="1">
      <alignment horizontal="left" vertical="center" wrapText="1" indent="1"/>
    </xf>
    <xf numFmtId="0" fontId="22" fillId="8" borderId="3" xfId="0" applyFont="1" applyFill="1" applyBorder="1" applyAlignment="1">
      <alignment horizontal="left" vertical="center" wrapText="1"/>
    </xf>
    <xf numFmtId="0" fontId="32" fillId="8" borderId="13" xfId="0" applyFont="1" applyFill="1" applyBorder="1" applyAlignment="1">
      <alignment horizontal="left" vertical="center" wrapText="1" indent="1"/>
    </xf>
    <xf numFmtId="0" fontId="32" fillId="8" borderId="7" xfId="0" applyFont="1" applyFill="1" applyBorder="1" applyAlignment="1">
      <alignment horizontal="left" vertical="center" wrapText="1" indent="1"/>
    </xf>
    <xf numFmtId="0" fontId="32" fillId="8" borderId="14" xfId="0" applyFont="1" applyFill="1" applyBorder="1" applyAlignment="1">
      <alignment horizontal="left" vertical="center" wrapText="1" indent="1"/>
    </xf>
    <xf numFmtId="0" fontId="33" fillId="8" borderId="3" xfId="0" applyFont="1" applyFill="1" applyBorder="1" applyAlignment="1">
      <alignment vertical="center" wrapText="1"/>
    </xf>
    <xf numFmtId="3" fontId="32" fillId="8" borderId="4" xfId="0" applyNumberFormat="1" applyFont="1" applyFill="1" applyBorder="1" applyAlignment="1">
      <alignment horizontal="right"/>
    </xf>
    <xf numFmtId="4" fontId="32" fillId="8" borderId="4" xfId="0" applyNumberFormat="1" applyFont="1" applyFill="1" applyBorder="1" applyAlignment="1">
      <alignment horizontal="right"/>
    </xf>
    <xf numFmtId="0" fontId="22" fillId="8" borderId="13" xfId="0" applyFont="1" applyFill="1" applyBorder="1" applyAlignment="1">
      <alignment horizontal="left" vertical="center" wrapText="1" indent="1"/>
    </xf>
    <xf numFmtId="0" fontId="22" fillId="8" borderId="7" xfId="0" applyFont="1" applyFill="1" applyBorder="1" applyAlignment="1">
      <alignment horizontal="left" vertical="center" wrapText="1" indent="1"/>
    </xf>
    <xf numFmtId="0" fontId="22" fillId="8" borderId="14" xfId="0" applyFont="1" applyFill="1" applyBorder="1" applyAlignment="1">
      <alignment horizontal="left" vertical="center" wrapText="1" indent="1"/>
    </xf>
    <xf numFmtId="0" fontId="11" fillId="0" borderId="0" xfId="0" applyFont="1" applyBorder="1"/>
    <xf numFmtId="3" fontId="11" fillId="0" borderId="0" xfId="0" applyNumberFormat="1" applyFont="1" applyBorder="1"/>
    <xf numFmtId="0" fontId="1" fillId="0" borderId="4" xfId="0" applyFont="1" applyBorder="1"/>
    <xf numFmtId="3" fontId="1" fillId="0" borderId="4" xfId="0" applyNumberFormat="1" applyFont="1" applyBorder="1"/>
    <xf numFmtId="0" fontId="34" fillId="0" borderId="4" xfId="0" applyFont="1" applyBorder="1"/>
    <xf numFmtId="3" fontId="34" fillId="0" borderId="4" xfId="0" applyNumberFormat="1" applyFont="1" applyBorder="1"/>
    <xf numFmtId="0" fontId="35" fillId="3" borderId="4" xfId="0" quotePrefix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4" borderId="1" xfId="0" quotePrefix="1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7" fillId="4" borderId="1" xfId="0" applyNumberFormat="1" applyFont="1" applyFill="1" applyBorder="1" applyAlignment="1" applyProtection="1">
      <alignment horizontal="left" vertical="center" wrapText="1"/>
    </xf>
    <xf numFmtId="0" fontId="7" fillId="4" borderId="2" xfId="0" applyNumberFormat="1" applyFont="1" applyFill="1" applyBorder="1" applyAlignment="1" applyProtection="1">
      <alignment horizontal="left" vertical="center" wrapText="1"/>
    </xf>
    <xf numFmtId="0" fontId="7" fillId="4" borderId="3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7" fillId="0" borderId="1" xfId="0" quotePrefix="1" applyFont="1" applyFill="1" applyBorder="1" applyAlignment="1">
      <alignment horizontal="left" vertical="center"/>
    </xf>
    <xf numFmtId="0" fontId="7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9" fillId="4" borderId="2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6" borderId="2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23" fillId="7" borderId="3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25" fillId="8" borderId="3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2" fillId="9" borderId="3" xfId="0" applyFont="1" applyFill="1" applyBorder="1" applyAlignment="1">
      <alignment horizontal="left" vertical="center" wrapText="1"/>
    </xf>
    <xf numFmtId="0" fontId="22" fillId="10" borderId="1" xfId="0" applyFont="1" applyFill="1" applyBorder="1" applyAlignment="1">
      <alignment horizontal="left" vertical="center" wrapText="1"/>
    </xf>
    <xf numFmtId="0" fontId="22" fillId="10" borderId="2" xfId="0" applyFont="1" applyFill="1" applyBorder="1" applyAlignment="1">
      <alignment horizontal="left" vertical="center" wrapText="1"/>
    </xf>
    <xf numFmtId="0" fontId="22" fillId="10" borderId="3" xfId="0" applyFont="1" applyFill="1" applyBorder="1" applyAlignment="1">
      <alignment horizontal="left" vertical="center" wrapText="1"/>
    </xf>
    <xf numFmtId="0" fontId="22" fillId="10" borderId="1" xfId="0" applyFont="1" applyFill="1" applyBorder="1" applyAlignment="1">
      <alignment horizontal="left" vertical="center" wrapText="1" indent="1"/>
    </xf>
    <xf numFmtId="0" fontId="22" fillId="10" borderId="2" xfId="0" applyFont="1" applyFill="1" applyBorder="1" applyAlignment="1">
      <alignment horizontal="left" vertical="center" wrapText="1" indent="1"/>
    </xf>
    <xf numFmtId="0" fontId="22" fillId="10" borderId="3" xfId="0" applyFont="1" applyFill="1" applyBorder="1" applyAlignment="1">
      <alignment horizontal="left" vertical="center" wrapText="1" indent="1"/>
    </xf>
    <xf numFmtId="0" fontId="24" fillId="6" borderId="1" xfId="0" applyFont="1" applyFill="1" applyBorder="1" applyAlignment="1">
      <alignment horizontal="left" vertical="center" wrapText="1" indent="1"/>
    </xf>
    <xf numFmtId="0" fontId="24" fillId="6" borderId="2" xfId="0" applyFont="1" applyFill="1" applyBorder="1" applyAlignment="1">
      <alignment horizontal="left" vertical="center" wrapText="1" indent="1"/>
    </xf>
    <xf numFmtId="0" fontId="24" fillId="6" borderId="3" xfId="0" applyFont="1" applyFill="1" applyBorder="1" applyAlignment="1">
      <alignment horizontal="left" vertical="center" wrapText="1" indent="1"/>
    </xf>
    <xf numFmtId="0" fontId="22" fillId="9" borderId="1" xfId="0" applyFont="1" applyFill="1" applyBorder="1" applyAlignment="1">
      <alignment horizontal="left" vertical="center" wrapText="1" indent="1"/>
    </xf>
    <xf numFmtId="0" fontId="22" fillId="9" borderId="2" xfId="0" applyFont="1" applyFill="1" applyBorder="1" applyAlignment="1">
      <alignment horizontal="left" vertical="center" wrapText="1" indent="1"/>
    </xf>
    <xf numFmtId="0" fontId="22" fillId="9" borderId="3" xfId="0" applyFont="1" applyFill="1" applyBorder="1" applyAlignment="1">
      <alignment horizontal="left" vertical="center" wrapText="1" indent="1"/>
    </xf>
    <xf numFmtId="0" fontId="24" fillId="7" borderId="1" xfId="0" applyFont="1" applyFill="1" applyBorder="1" applyAlignment="1">
      <alignment horizontal="left" vertical="center" wrapText="1" indent="1"/>
    </xf>
    <xf numFmtId="0" fontId="24" fillId="7" borderId="2" xfId="0" applyFont="1" applyFill="1" applyBorder="1" applyAlignment="1">
      <alignment horizontal="left" vertical="center" wrapText="1" indent="1"/>
    </xf>
    <xf numFmtId="0" fontId="24" fillId="7" borderId="3" xfId="0" applyFont="1" applyFill="1" applyBorder="1" applyAlignment="1">
      <alignment horizontal="left" vertical="center" wrapText="1" indent="1"/>
    </xf>
    <xf numFmtId="0" fontId="22" fillId="8" borderId="1" xfId="0" applyFont="1" applyFill="1" applyBorder="1" applyAlignment="1">
      <alignment horizontal="left" vertical="center" wrapText="1" indent="1"/>
    </xf>
    <xf numFmtId="0" fontId="22" fillId="8" borderId="2" xfId="0" applyFont="1" applyFill="1" applyBorder="1" applyAlignment="1">
      <alignment horizontal="left" vertical="center" wrapText="1" indent="1"/>
    </xf>
    <xf numFmtId="0" fontId="22" fillId="8" borderId="3" xfId="0" applyFont="1" applyFill="1" applyBorder="1" applyAlignment="1">
      <alignment horizontal="left" vertical="center" wrapText="1" indent="1"/>
    </xf>
    <xf numFmtId="0" fontId="22" fillId="3" borderId="1" xfId="0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3" xfId="0" applyFont="1" applyFill="1" applyBorder="1" applyAlignment="1">
      <alignment horizontal="left" vertical="center" wrapText="1" indent="1"/>
    </xf>
    <xf numFmtId="0" fontId="28" fillId="8" borderId="1" xfId="0" applyFont="1" applyFill="1" applyBorder="1" applyAlignment="1">
      <alignment horizontal="left" vertical="center" wrapText="1" indent="1"/>
    </xf>
    <xf numFmtId="0" fontId="28" fillId="8" borderId="2" xfId="0" applyFont="1" applyFill="1" applyBorder="1" applyAlignment="1">
      <alignment horizontal="left" vertical="center" wrapText="1" indent="1"/>
    </xf>
    <xf numFmtId="0" fontId="28" fillId="8" borderId="3" xfId="0" applyFont="1" applyFill="1" applyBorder="1" applyAlignment="1">
      <alignment horizontal="left" vertical="center" wrapText="1" indent="1"/>
    </xf>
    <xf numFmtId="0" fontId="22" fillId="11" borderId="1" xfId="0" applyFont="1" applyFill="1" applyBorder="1" applyAlignment="1">
      <alignment horizontal="left" vertical="center" wrapText="1" indent="1"/>
    </xf>
    <xf numFmtId="0" fontId="22" fillId="11" borderId="2" xfId="0" applyFont="1" applyFill="1" applyBorder="1" applyAlignment="1">
      <alignment horizontal="left" vertical="center" wrapText="1" indent="1"/>
    </xf>
    <xf numFmtId="0" fontId="22" fillId="11" borderId="3" xfId="0" applyFont="1" applyFill="1" applyBorder="1" applyAlignment="1">
      <alignment horizontal="left" vertical="center" wrapText="1" indent="1"/>
    </xf>
    <xf numFmtId="0" fontId="28" fillId="9" borderId="1" xfId="0" applyFont="1" applyFill="1" applyBorder="1" applyAlignment="1">
      <alignment horizontal="left" vertical="center" wrapText="1" indent="1"/>
    </xf>
    <xf numFmtId="0" fontId="28" fillId="9" borderId="2" xfId="0" applyFont="1" applyFill="1" applyBorder="1" applyAlignment="1">
      <alignment horizontal="left" vertical="center" wrapText="1" indent="1"/>
    </xf>
    <xf numFmtId="0" fontId="28" fillId="9" borderId="3" xfId="0" applyFont="1" applyFill="1" applyBorder="1" applyAlignment="1">
      <alignment horizontal="left" vertical="center" wrapText="1" indent="1"/>
    </xf>
    <xf numFmtId="0" fontId="28" fillId="10" borderId="1" xfId="0" applyFont="1" applyFill="1" applyBorder="1" applyAlignment="1">
      <alignment horizontal="left" vertical="center" wrapText="1" indent="1"/>
    </xf>
    <xf numFmtId="0" fontId="28" fillId="10" borderId="2" xfId="0" applyFont="1" applyFill="1" applyBorder="1" applyAlignment="1">
      <alignment horizontal="left" vertical="center" wrapText="1" indent="1"/>
    </xf>
    <xf numFmtId="0" fontId="28" fillId="10" borderId="3" xfId="0" applyFont="1" applyFill="1" applyBorder="1" applyAlignment="1">
      <alignment horizontal="left" vertical="center" wrapText="1" indent="1"/>
    </xf>
    <xf numFmtId="0" fontId="28" fillId="11" borderId="1" xfId="0" applyFont="1" applyFill="1" applyBorder="1" applyAlignment="1">
      <alignment horizontal="left" vertical="center" wrapText="1" indent="1"/>
    </xf>
    <xf numFmtId="0" fontId="28" fillId="11" borderId="2" xfId="0" applyFont="1" applyFill="1" applyBorder="1" applyAlignment="1">
      <alignment horizontal="left" vertical="center" wrapText="1" indent="1"/>
    </xf>
    <xf numFmtId="0" fontId="28" fillId="11" borderId="3" xfId="0" applyFont="1" applyFill="1" applyBorder="1" applyAlignment="1">
      <alignment horizontal="left" vertical="center" wrapText="1" indent="1"/>
    </xf>
    <xf numFmtId="0" fontId="23" fillId="7" borderId="1" xfId="0" applyFont="1" applyFill="1" applyBorder="1" applyAlignment="1">
      <alignment horizontal="left" vertical="center" wrapText="1" indent="1"/>
    </xf>
    <xf numFmtId="0" fontId="23" fillId="7" borderId="2" xfId="0" applyFont="1" applyFill="1" applyBorder="1" applyAlignment="1">
      <alignment horizontal="left" vertical="center" wrapText="1" indent="1"/>
    </xf>
    <xf numFmtId="0" fontId="23" fillId="7" borderId="3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Q11" sqref="Q11"/>
    </sheetView>
  </sheetViews>
  <sheetFormatPr defaultColWidth="9" defaultRowHeight="15" x14ac:dyDescent="0.25"/>
  <cols>
    <col min="5" max="10" width="25.28515625" customWidth="1"/>
  </cols>
  <sheetData>
    <row r="1" spans="1:10" ht="42" customHeight="1" x14ac:dyDescent="0.25">
      <c r="A1" s="315" t="s">
        <v>85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315" t="s">
        <v>0</v>
      </c>
      <c r="B3" s="315"/>
      <c r="C3" s="315"/>
      <c r="D3" s="315"/>
      <c r="E3" s="315"/>
      <c r="F3" s="315"/>
      <c r="G3" s="315"/>
      <c r="H3" s="315"/>
      <c r="I3" s="320"/>
      <c r="J3" s="320"/>
    </row>
    <row r="4" spans="1:10" ht="18" x14ac:dyDescent="0.25">
      <c r="A4" s="2"/>
      <c r="B4" s="2"/>
      <c r="C4" s="2"/>
      <c r="D4" s="2"/>
      <c r="E4" s="2"/>
      <c r="F4" s="2"/>
      <c r="G4" s="2"/>
      <c r="H4" s="2"/>
      <c r="I4" s="3"/>
      <c r="J4" s="3"/>
    </row>
    <row r="5" spans="1:10" ht="15.75" x14ac:dyDescent="0.25">
      <c r="A5" s="315" t="s">
        <v>1</v>
      </c>
      <c r="B5" s="316"/>
      <c r="C5" s="316"/>
      <c r="D5" s="316"/>
      <c r="E5" s="316"/>
      <c r="F5" s="316"/>
      <c r="G5" s="316"/>
      <c r="H5" s="316"/>
      <c r="I5" s="316"/>
      <c r="J5" s="316"/>
    </row>
    <row r="6" spans="1:10" ht="18" x14ac:dyDescent="0.25">
      <c r="A6" s="38"/>
      <c r="B6" s="39"/>
      <c r="C6" s="39"/>
      <c r="D6" s="39"/>
      <c r="E6" s="40"/>
      <c r="F6" s="41"/>
      <c r="G6" s="41"/>
      <c r="H6" s="41"/>
      <c r="I6" s="41"/>
      <c r="J6" s="67" t="s">
        <v>2</v>
      </c>
    </row>
    <row r="7" spans="1:10" ht="25.5" x14ac:dyDescent="0.25">
      <c r="A7" s="42"/>
      <c r="B7" s="43"/>
      <c r="C7" s="43"/>
      <c r="D7" s="44"/>
      <c r="E7" s="45"/>
      <c r="F7" s="46" t="s">
        <v>86</v>
      </c>
      <c r="G7" s="46" t="s">
        <v>87</v>
      </c>
      <c r="H7" s="46" t="s">
        <v>212</v>
      </c>
      <c r="I7" s="46" t="s">
        <v>3</v>
      </c>
      <c r="J7" s="46" t="s">
        <v>89</v>
      </c>
    </row>
    <row r="8" spans="1:10" x14ac:dyDescent="0.25">
      <c r="A8" s="309" t="s">
        <v>4</v>
      </c>
      <c r="B8" s="306"/>
      <c r="C8" s="306"/>
      <c r="D8" s="306"/>
      <c r="E8" s="321"/>
      <c r="F8" s="48">
        <f>F9+F10</f>
        <v>1741788</v>
      </c>
      <c r="G8" s="48">
        <f t="shared" ref="G8:J8" si="0">G9+G10</f>
        <v>2057020</v>
      </c>
      <c r="H8" s="48">
        <f t="shared" si="0"/>
        <v>2514367</v>
      </c>
      <c r="I8" s="48">
        <f t="shared" si="0"/>
        <v>2513617</v>
      </c>
      <c r="J8" s="48">
        <f t="shared" si="0"/>
        <v>2513617</v>
      </c>
    </row>
    <row r="9" spans="1:10" x14ac:dyDescent="0.25">
      <c r="A9" s="322" t="s">
        <v>5</v>
      </c>
      <c r="B9" s="319"/>
      <c r="C9" s="319"/>
      <c r="D9" s="319"/>
      <c r="E9" s="314"/>
      <c r="F9" s="49">
        <v>1741788</v>
      </c>
      <c r="G9" s="49">
        <v>2057020</v>
      </c>
      <c r="H9" s="49">
        <v>2514367</v>
      </c>
      <c r="I9" s="49">
        <v>2513617</v>
      </c>
      <c r="J9" s="49">
        <v>2513617</v>
      </c>
    </row>
    <row r="10" spans="1:10" x14ac:dyDescent="0.25">
      <c r="A10" s="317" t="s">
        <v>6</v>
      </c>
      <c r="B10" s="314"/>
      <c r="C10" s="314"/>
      <c r="D10" s="314"/>
      <c r="E10" s="314"/>
      <c r="F10" s="49"/>
      <c r="G10" s="49"/>
      <c r="H10" s="49"/>
      <c r="I10" s="49"/>
      <c r="J10" s="49"/>
    </row>
    <row r="11" spans="1:10" x14ac:dyDescent="0.25">
      <c r="A11" s="50" t="s">
        <v>7</v>
      </c>
      <c r="B11" s="47"/>
      <c r="C11" s="47"/>
      <c r="D11" s="47"/>
      <c r="E11" s="47"/>
      <c r="F11" s="48">
        <f>F12+F13</f>
        <v>1736713</v>
      </c>
      <c r="G11" s="48">
        <f t="shared" ref="G11:J11" si="1">G12+G13</f>
        <v>2057020</v>
      </c>
      <c r="H11" s="48">
        <f t="shared" si="1"/>
        <v>2514367</v>
      </c>
      <c r="I11" s="48">
        <f t="shared" si="1"/>
        <v>2513617</v>
      </c>
      <c r="J11" s="48">
        <f t="shared" si="1"/>
        <v>2513617</v>
      </c>
    </row>
    <row r="12" spans="1:10" x14ac:dyDescent="0.25">
      <c r="A12" s="318" t="s">
        <v>8</v>
      </c>
      <c r="B12" s="319"/>
      <c r="C12" s="319"/>
      <c r="D12" s="319"/>
      <c r="E12" s="319"/>
      <c r="F12" s="49">
        <v>1731938</v>
      </c>
      <c r="G12" s="49">
        <v>2027720</v>
      </c>
      <c r="H12" s="49">
        <v>2514367</v>
      </c>
      <c r="I12" s="49">
        <v>2513617</v>
      </c>
      <c r="J12" s="68">
        <v>2513617</v>
      </c>
    </row>
    <row r="13" spans="1:10" x14ac:dyDescent="0.25">
      <c r="A13" s="313" t="s">
        <v>9</v>
      </c>
      <c r="B13" s="314"/>
      <c r="C13" s="314"/>
      <c r="D13" s="314"/>
      <c r="E13" s="314"/>
      <c r="F13" s="51">
        <v>4775</v>
      </c>
      <c r="G13" s="51">
        <v>29300</v>
      </c>
      <c r="H13" s="51"/>
      <c r="I13" s="51"/>
      <c r="J13" s="68"/>
    </row>
    <row r="14" spans="1:10" x14ac:dyDescent="0.25">
      <c r="A14" s="305" t="s">
        <v>10</v>
      </c>
      <c r="B14" s="306"/>
      <c r="C14" s="306"/>
      <c r="D14" s="306"/>
      <c r="E14" s="306"/>
      <c r="F14" s="48">
        <f>F8-F11</f>
        <v>5075</v>
      </c>
      <c r="G14" s="48">
        <f t="shared" ref="G14:J14" si="2">G8-G11</f>
        <v>0</v>
      </c>
      <c r="H14" s="48">
        <f t="shared" si="2"/>
        <v>0</v>
      </c>
      <c r="I14" s="48">
        <f t="shared" si="2"/>
        <v>0</v>
      </c>
      <c r="J14" s="48">
        <f t="shared" si="2"/>
        <v>0</v>
      </c>
    </row>
    <row r="15" spans="1:10" ht="18" x14ac:dyDescent="0.25">
      <c r="A15" s="2"/>
      <c r="B15" s="52"/>
      <c r="C15" s="52"/>
      <c r="D15" s="52"/>
      <c r="E15" s="52"/>
      <c r="F15" s="52"/>
      <c r="G15" s="52"/>
      <c r="H15" s="53"/>
      <c r="I15" s="53"/>
      <c r="J15" s="53"/>
    </row>
    <row r="16" spans="1:10" ht="15.75" x14ac:dyDescent="0.25">
      <c r="A16" s="315" t="s">
        <v>11</v>
      </c>
      <c r="B16" s="316"/>
      <c r="C16" s="316"/>
      <c r="D16" s="316"/>
      <c r="E16" s="316"/>
      <c r="F16" s="316"/>
      <c r="G16" s="316"/>
      <c r="H16" s="316"/>
      <c r="I16" s="316"/>
      <c r="J16" s="316"/>
    </row>
    <row r="17" spans="1:10" ht="18" x14ac:dyDescent="0.25">
      <c r="A17" s="2"/>
      <c r="B17" s="52"/>
      <c r="C17" s="52"/>
      <c r="D17" s="52"/>
      <c r="E17" s="52"/>
      <c r="F17" s="52"/>
      <c r="G17" s="52"/>
      <c r="H17" s="53"/>
      <c r="I17" s="53"/>
      <c r="J17" s="53"/>
    </row>
    <row r="18" spans="1:10" ht="25.5" x14ac:dyDescent="0.25">
      <c r="A18" s="42"/>
      <c r="B18" s="43"/>
      <c r="C18" s="43"/>
      <c r="D18" s="44"/>
      <c r="E18" s="45"/>
      <c r="F18" s="46" t="s">
        <v>86</v>
      </c>
      <c r="G18" s="46" t="s">
        <v>87</v>
      </c>
      <c r="H18" s="46" t="s">
        <v>212</v>
      </c>
      <c r="I18" s="46" t="s">
        <v>3</v>
      </c>
      <c r="J18" s="46" t="s">
        <v>89</v>
      </c>
    </row>
    <row r="19" spans="1:10" x14ac:dyDescent="0.25">
      <c r="A19" s="313" t="s">
        <v>12</v>
      </c>
      <c r="B19" s="314"/>
      <c r="C19" s="314"/>
      <c r="D19" s="314"/>
      <c r="E19" s="314"/>
      <c r="F19" s="51"/>
      <c r="G19" s="51"/>
      <c r="H19" s="51"/>
      <c r="I19" s="51"/>
      <c r="J19" s="68"/>
    </row>
    <row r="20" spans="1:10" x14ac:dyDescent="0.25">
      <c r="A20" s="313" t="s">
        <v>13</v>
      </c>
      <c r="B20" s="314"/>
      <c r="C20" s="314"/>
      <c r="D20" s="314"/>
      <c r="E20" s="314"/>
      <c r="F20" s="51"/>
      <c r="G20" s="51"/>
      <c r="H20" s="51"/>
      <c r="I20" s="51"/>
      <c r="J20" s="68"/>
    </row>
    <row r="21" spans="1:10" x14ac:dyDescent="0.25">
      <c r="A21" s="305" t="s">
        <v>14</v>
      </c>
      <c r="B21" s="306"/>
      <c r="C21" s="306"/>
      <c r="D21" s="306"/>
      <c r="E21" s="306"/>
      <c r="F21" s="48">
        <f>F19-F20</f>
        <v>0</v>
      </c>
      <c r="G21" s="48">
        <f t="shared" ref="G21:J21" si="3">G19-G20</f>
        <v>0</v>
      </c>
      <c r="H21" s="48">
        <f t="shared" si="3"/>
        <v>0</v>
      </c>
      <c r="I21" s="48">
        <f t="shared" si="3"/>
        <v>0</v>
      </c>
      <c r="J21" s="48">
        <f t="shared" si="3"/>
        <v>0</v>
      </c>
    </row>
    <row r="22" spans="1:10" x14ac:dyDescent="0.25">
      <c r="A22" s="305" t="s">
        <v>15</v>
      </c>
      <c r="B22" s="306"/>
      <c r="C22" s="306"/>
      <c r="D22" s="306"/>
      <c r="E22" s="306"/>
      <c r="F22" s="48">
        <f>F14+F21</f>
        <v>5075</v>
      </c>
      <c r="G22" s="48">
        <f t="shared" ref="G22:J22" si="4">G14+G21</f>
        <v>0</v>
      </c>
      <c r="H22" s="48">
        <f t="shared" si="4"/>
        <v>0</v>
      </c>
      <c r="I22" s="48">
        <f t="shared" si="4"/>
        <v>0</v>
      </c>
      <c r="J22" s="48">
        <f t="shared" si="4"/>
        <v>0</v>
      </c>
    </row>
    <row r="23" spans="1:10" ht="18" x14ac:dyDescent="0.25">
      <c r="A23" s="2"/>
      <c r="B23" s="52"/>
      <c r="C23" s="52"/>
      <c r="D23" s="52"/>
      <c r="E23" s="52"/>
      <c r="F23" s="52"/>
      <c r="G23" s="52"/>
      <c r="H23" s="53"/>
      <c r="I23" s="53"/>
      <c r="J23" s="53"/>
    </row>
    <row r="24" spans="1:10" ht="15.75" x14ac:dyDescent="0.25">
      <c r="A24" s="315" t="s">
        <v>16</v>
      </c>
      <c r="B24" s="316"/>
      <c r="C24" s="316"/>
      <c r="D24" s="316"/>
      <c r="E24" s="316"/>
      <c r="F24" s="316"/>
      <c r="G24" s="316"/>
      <c r="H24" s="316"/>
      <c r="I24" s="316"/>
      <c r="J24" s="316"/>
    </row>
    <row r="25" spans="1:10" ht="15.75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spans="1:10" ht="25.5" x14ac:dyDescent="0.25">
      <c r="A26" s="42"/>
      <c r="B26" s="43"/>
      <c r="C26" s="43"/>
      <c r="D26" s="44"/>
      <c r="E26" s="45"/>
      <c r="F26" s="46" t="s">
        <v>86</v>
      </c>
      <c r="G26" s="46" t="s">
        <v>87</v>
      </c>
      <c r="H26" s="46" t="s">
        <v>213</v>
      </c>
      <c r="I26" s="46" t="s">
        <v>3</v>
      </c>
      <c r="J26" s="46" t="s">
        <v>89</v>
      </c>
    </row>
    <row r="27" spans="1:10" ht="15" customHeight="1" x14ac:dyDescent="0.25">
      <c r="A27" s="300" t="s">
        <v>17</v>
      </c>
      <c r="B27" s="301"/>
      <c r="C27" s="301"/>
      <c r="D27" s="301"/>
      <c r="E27" s="302"/>
      <c r="F27" s="54">
        <v>5314</v>
      </c>
      <c r="G27" s="54">
        <v>0</v>
      </c>
      <c r="H27" s="54">
        <v>0</v>
      </c>
      <c r="I27" s="54">
        <v>0</v>
      </c>
      <c r="J27" s="69">
        <v>0</v>
      </c>
    </row>
    <row r="28" spans="1:10" ht="15" customHeight="1" x14ac:dyDescent="0.25">
      <c r="A28" s="305" t="s">
        <v>18</v>
      </c>
      <c r="B28" s="306"/>
      <c r="C28" s="306"/>
      <c r="D28" s="306"/>
      <c r="E28" s="306"/>
      <c r="F28" s="55">
        <v>5075</v>
      </c>
      <c r="G28" s="55">
        <f t="shared" ref="G28:J28" si="5">G22+G27</f>
        <v>0</v>
      </c>
      <c r="H28" s="55">
        <f t="shared" si="5"/>
        <v>0</v>
      </c>
      <c r="I28" s="55">
        <f t="shared" si="5"/>
        <v>0</v>
      </c>
      <c r="J28" s="70">
        <f t="shared" si="5"/>
        <v>0</v>
      </c>
    </row>
    <row r="29" spans="1:10" ht="45" customHeight="1" x14ac:dyDescent="0.25">
      <c r="A29" s="309" t="s">
        <v>19</v>
      </c>
      <c r="B29" s="310"/>
      <c r="C29" s="310"/>
      <c r="D29" s="310"/>
      <c r="E29" s="311"/>
      <c r="F29" s="55"/>
      <c r="G29" s="55">
        <f t="shared" ref="G29:J29" si="6">G14+G21+G27-G28</f>
        <v>0</v>
      </c>
      <c r="H29" s="55">
        <f t="shared" si="6"/>
        <v>0</v>
      </c>
      <c r="I29" s="55">
        <f t="shared" si="6"/>
        <v>0</v>
      </c>
      <c r="J29" s="70">
        <f t="shared" si="6"/>
        <v>0</v>
      </c>
    </row>
    <row r="30" spans="1:10" ht="15.75" x14ac:dyDescent="0.25">
      <c r="A30" s="56"/>
      <c r="B30" s="57"/>
      <c r="C30" s="57"/>
      <c r="D30" s="57"/>
      <c r="E30" s="57"/>
      <c r="F30" s="57"/>
      <c r="G30" s="57"/>
      <c r="H30" s="57"/>
      <c r="I30" s="57"/>
      <c r="J30" s="57"/>
    </row>
    <row r="31" spans="1:10" ht="15.75" x14ac:dyDescent="0.25">
      <c r="A31" s="312" t="s">
        <v>20</v>
      </c>
      <c r="B31" s="312"/>
      <c r="C31" s="312"/>
      <c r="D31" s="312"/>
      <c r="E31" s="312"/>
      <c r="F31" s="312"/>
      <c r="G31" s="312"/>
      <c r="H31" s="312"/>
      <c r="I31" s="312"/>
      <c r="J31" s="312"/>
    </row>
    <row r="32" spans="1:10" ht="18" x14ac:dyDescent="0.25">
      <c r="A32" s="58"/>
      <c r="B32" s="59"/>
      <c r="C32" s="59"/>
      <c r="D32" s="59"/>
      <c r="E32" s="59"/>
      <c r="F32" s="59"/>
      <c r="G32" s="59"/>
      <c r="H32" s="60"/>
      <c r="I32" s="60"/>
      <c r="J32" s="60"/>
    </row>
    <row r="33" spans="1:10" ht="25.5" x14ac:dyDescent="0.25">
      <c r="A33" s="61"/>
      <c r="B33" s="62"/>
      <c r="C33" s="62"/>
      <c r="D33" s="63"/>
      <c r="E33" s="64"/>
      <c r="F33" s="65" t="s">
        <v>86</v>
      </c>
      <c r="G33" s="65" t="s">
        <v>87</v>
      </c>
      <c r="H33" s="65" t="s">
        <v>88</v>
      </c>
      <c r="I33" s="65" t="s">
        <v>3</v>
      </c>
      <c r="J33" s="65" t="s">
        <v>89</v>
      </c>
    </row>
    <row r="34" spans="1:10" x14ac:dyDescent="0.25">
      <c r="A34" s="300" t="s">
        <v>17</v>
      </c>
      <c r="B34" s="301"/>
      <c r="C34" s="301"/>
      <c r="D34" s="301"/>
      <c r="E34" s="302"/>
      <c r="F34" s="54">
        <v>5314</v>
      </c>
      <c r="G34" s="54"/>
      <c r="H34" s="54">
        <f>G37</f>
        <v>0</v>
      </c>
      <c r="I34" s="54">
        <f>H37</f>
        <v>0</v>
      </c>
      <c r="J34" s="69">
        <f>I37</f>
        <v>0</v>
      </c>
    </row>
    <row r="35" spans="1:10" ht="28.5" customHeight="1" x14ac:dyDescent="0.25">
      <c r="A35" s="300" t="s">
        <v>21</v>
      </c>
      <c r="B35" s="301"/>
      <c r="C35" s="301"/>
      <c r="D35" s="301"/>
      <c r="E35" s="302"/>
      <c r="F35" s="54"/>
      <c r="G35" s="54">
        <v>0</v>
      </c>
      <c r="H35" s="54">
        <v>0</v>
      </c>
      <c r="I35" s="54">
        <v>0</v>
      </c>
      <c r="J35" s="69">
        <v>0</v>
      </c>
    </row>
    <row r="36" spans="1:10" x14ac:dyDescent="0.25">
      <c r="A36" s="300" t="s">
        <v>22</v>
      </c>
      <c r="B36" s="303"/>
      <c r="C36" s="303"/>
      <c r="D36" s="303"/>
      <c r="E36" s="304"/>
      <c r="F36" s="54">
        <v>5075</v>
      </c>
      <c r="G36" s="54">
        <v>0</v>
      </c>
      <c r="H36" s="54">
        <v>0</v>
      </c>
      <c r="I36" s="54">
        <v>0</v>
      </c>
      <c r="J36" s="69">
        <v>0</v>
      </c>
    </row>
    <row r="37" spans="1:10" ht="15" customHeight="1" x14ac:dyDescent="0.25">
      <c r="A37" s="305" t="s">
        <v>18</v>
      </c>
      <c r="B37" s="306"/>
      <c r="C37" s="306"/>
      <c r="D37" s="306"/>
      <c r="E37" s="306"/>
      <c r="F37" s="66">
        <v>10389</v>
      </c>
      <c r="G37" s="66">
        <f t="shared" ref="G37:J37" si="7">G34-G35+G36</f>
        <v>0</v>
      </c>
      <c r="H37" s="66">
        <f t="shared" si="7"/>
        <v>0</v>
      </c>
      <c r="I37" s="66">
        <f t="shared" si="7"/>
        <v>0</v>
      </c>
      <c r="J37" s="48">
        <f t="shared" si="7"/>
        <v>0</v>
      </c>
    </row>
    <row r="38" spans="1:10" ht="17.25" customHeight="1" x14ac:dyDescent="0.25"/>
    <row r="39" spans="1:10" x14ac:dyDescent="0.25">
      <c r="A39" s="307"/>
      <c r="B39" s="308"/>
      <c r="C39" s="308"/>
      <c r="D39" s="308"/>
      <c r="E39" s="308"/>
      <c r="F39" s="308"/>
      <c r="G39" s="308"/>
      <c r="H39" s="308"/>
      <c r="I39" s="308"/>
      <c r="J39" s="308"/>
    </row>
    <row r="40" spans="1:10" ht="9" customHeight="1" x14ac:dyDescent="0.25"/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35:E35"/>
    <mergeCell ref="A36:E36"/>
    <mergeCell ref="A37:E37"/>
    <mergeCell ref="A39:J39"/>
    <mergeCell ref="A27:E27"/>
    <mergeCell ref="A28:E28"/>
    <mergeCell ref="A29:E29"/>
    <mergeCell ref="A31:J31"/>
    <mergeCell ref="A34:E3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opLeftCell="A7" workbookViewId="0">
      <selection activeCell="L28" sqref="L28"/>
    </sheetView>
  </sheetViews>
  <sheetFormatPr defaultColWidth="9" defaultRowHeight="15" x14ac:dyDescent="0.25"/>
  <cols>
    <col min="1" max="1" width="7.42578125" customWidth="1"/>
    <col min="2" max="2" width="7.28515625" customWidth="1"/>
    <col min="3" max="3" width="30.28515625" customWidth="1"/>
    <col min="4" max="8" width="25.28515625" customWidth="1"/>
  </cols>
  <sheetData>
    <row r="1" spans="1:8" ht="42" customHeight="1" x14ac:dyDescent="0.25">
      <c r="A1" s="315" t="s">
        <v>85</v>
      </c>
      <c r="B1" s="315"/>
      <c r="C1" s="315"/>
      <c r="D1" s="315"/>
      <c r="E1" s="315"/>
      <c r="F1" s="315"/>
      <c r="G1" s="315"/>
      <c r="H1" s="315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315" t="s">
        <v>0</v>
      </c>
      <c r="B3" s="315"/>
      <c r="C3" s="315"/>
      <c r="D3" s="315"/>
      <c r="E3" s="315"/>
      <c r="F3" s="315"/>
      <c r="G3" s="315"/>
      <c r="H3" s="315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315" t="s">
        <v>23</v>
      </c>
      <c r="B5" s="315"/>
      <c r="C5" s="315"/>
      <c r="D5" s="315"/>
      <c r="E5" s="315"/>
      <c r="F5" s="315"/>
      <c r="G5" s="315"/>
      <c r="H5" s="315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15.75" customHeight="1" x14ac:dyDescent="0.25">
      <c r="A7" s="315" t="s">
        <v>24</v>
      </c>
      <c r="B7" s="315"/>
      <c r="C7" s="315"/>
      <c r="D7" s="315"/>
      <c r="E7" s="315"/>
      <c r="F7" s="315"/>
      <c r="G7" s="315"/>
      <c r="H7" s="315"/>
    </row>
    <row r="8" spans="1:8" ht="18" x14ac:dyDescent="0.25">
      <c r="A8" s="2"/>
      <c r="B8" s="2"/>
      <c r="C8" s="2"/>
      <c r="D8" s="2"/>
      <c r="E8" s="2"/>
      <c r="F8" s="2"/>
      <c r="G8" s="3"/>
      <c r="H8" s="3"/>
    </row>
    <row r="9" spans="1:8" ht="25.5" x14ac:dyDescent="0.25">
      <c r="A9" s="6" t="s">
        <v>25</v>
      </c>
      <c r="B9" s="5" t="s">
        <v>26</v>
      </c>
      <c r="C9" s="5" t="s">
        <v>27</v>
      </c>
      <c r="D9" s="5" t="s">
        <v>90</v>
      </c>
      <c r="E9" s="6" t="s">
        <v>87</v>
      </c>
      <c r="F9" s="6" t="s">
        <v>214</v>
      </c>
      <c r="G9" s="6" t="s">
        <v>28</v>
      </c>
      <c r="H9" s="6" t="s">
        <v>91</v>
      </c>
    </row>
    <row r="10" spans="1:8" x14ac:dyDescent="0.25">
      <c r="A10" s="13"/>
      <c r="B10" s="14"/>
      <c r="C10" s="15" t="s">
        <v>4</v>
      </c>
      <c r="D10" s="32">
        <v>1741788</v>
      </c>
      <c r="E10" s="24">
        <v>2057020</v>
      </c>
      <c r="F10" s="24">
        <v>2514367</v>
      </c>
      <c r="G10" s="24">
        <v>2513617</v>
      </c>
      <c r="H10" s="24">
        <v>2513617</v>
      </c>
    </row>
    <row r="11" spans="1:8" ht="15.75" customHeight="1" x14ac:dyDescent="0.25">
      <c r="A11" s="10">
        <v>6</v>
      </c>
      <c r="B11" s="10"/>
      <c r="C11" s="10" t="s">
        <v>29</v>
      </c>
      <c r="D11" s="7">
        <v>1741788</v>
      </c>
      <c r="E11" s="8">
        <v>2057020</v>
      </c>
      <c r="F11" s="8">
        <v>2514367</v>
      </c>
      <c r="G11" s="8">
        <v>2513617</v>
      </c>
      <c r="H11" s="8">
        <v>2513617</v>
      </c>
    </row>
    <row r="12" spans="1:8" ht="25.5" x14ac:dyDescent="0.25">
      <c r="A12" s="10"/>
      <c r="B12" s="16">
        <v>63</v>
      </c>
      <c r="C12" s="16" t="s">
        <v>30</v>
      </c>
      <c r="D12" s="7">
        <v>1536055</v>
      </c>
      <c r="E12" s="8">
        <v>1852070</v>
      </c>
      <c r="F12" s="8">
        <v>2271080</v>
      </c>
      <c r="G12" s="8">
        <v>2271080</v>
      </c>
      <c r="H12" s="8">
        <v>2271080</v>
      </c>
    </row>
    <row r="13" spans="1:8" x14ac:dyDescent="0.25">
      <c r="A13" s="21"/>
      <c r="B13" s="21">
        <v>64</v>
      </c>
      <c r="C13" s="71" t="s">
        <v>32</v>
      </c>
      <c r="D13" s="7">
        <v>0</v>
      </c>
      <c r="E13" s="8">
        <v>50</v>
      </c>
      <c r="F13" s="8">
        <v>50</v>
      </c>
      <c r="G13" s="8">
        <v>50</v>
      </c>
      <c r="H13" s="8">
        <v>50</v>
      </c>
    </row>
    <row r="14" spans="1:8" x14ac:dyDescent="0.25">
      <c r="A14" s="21"/>
      <c r="B14" s="21">
        <v>65</v>
      </c>
      <c r="C14" s="71" t="s">
        <v>31</v>
      </c>
      <c r="D14" s="7">
        <v>4679</v>
      </c>
      <c r="E14" s="8">
        <v>10000</v>
      </c>
      <c r="F14" s="8">
        <v>10000</v>
      </c>
      <c r="G14" s="8">
        <v>10000</v>
      </c>
      <c r="H14" s="8">
        <v>10000</v>
      </c>
    </row>
    <row r="15" spans="1:8" x14ac:dyDescent="0.25">
      <c r="A15" s="21"/>
      <c r="B15" s="21">
        <v>66</v>
      </c>
      <c r="C15" s="71" t="s">
        <v>33</v>
      </c>
      <c r="D15" s="7">
        <v>5928</v>
      </c>
      <c r="E15" s="8">
        <v>10000</v>
      </c>
      <c r="F15" s="8">
        <v>15000</v>
      </c>
      <c r="G15" s="8">
        <v>15000</v>
      </c>
      <c r="H15" s="8">
        <v>15000</v>
      </c>
    </row>
    <row r="16" spans="1:8" ht="38.25" x14ac:dyDescent="0.25">
      <c r="A16" s="21"/>
      <c r="B16" s="21">
        <v>67</v>
      </c>
      <c r="C16" s="16" t="s">
        <v>34</v>
      </c>
      <c r="D16" s="7">
        <v>195126</v>
      </c>
      <c r="E16" s="8">
        <v>184900</v>
      </c>
      <c r="F16" s="8">
        <v>218237</v>
      </c>
      <c r="G16" s="8">
        <v>217487</v>
      </c>
      <c r="H16" s="8">
        <v>217487</v>
      </c>
    </row>
    <row r="17" spans="1:8" ht="25.5" x14ac:dyDescent="0.25">
      <c r="A17" s="18">
        <v>7</v>
      </c>
      <c r="B17" s="19"/>
      <c r="C17" s="12" t="s">
        <v>35</v>
      </c>
      <c r="D17" s="7"/>
      <c r="E17" s="8"/>
      <c r="F17" s="8"/>
      <c r="G17" s="8"/>
      <c r="H17" s="8"/>
    </row>
    <row r="18" spans="1:8" ht="25.5" x14ac:dyDescent="0.25">
      <c r="A18" s="16"/>
      <c r="B18" s="16">
        <v>72</v>
      </c>
      <c r="C18" s="20" t="s">
        <v>36</v>
      </c>
      <c r="D18" s="7"/>
      <c r="E18" s="8"/>
      <c r="F18" s="8"/>
      <c r="G18" s="8"/>
      <c r="H18" s="9"/>
    </row>
    <row r="21" spans="1:8" ht="15.75" x14ac:dyDescent="0.25">
      <c r="A21" s="315" t="s">
        <v>37</v>
      </c>
      <c r="B21" s="323"/>
      <c r="C21" s="323"/>
      <c r="D21" s="323"/>
      <c r="E21" s="323"/>
      <c r="F21" s="323"/>
      <c r="G21" s="323"/>
      <c r="H21" s="323"/>
    </row>
    <row r="22" spans="1:8" ht="18" x14ac:dyDescent="0.25">
      <c r="A22" s="2"/>
      <c r="B22" s="2"/>
      <c r="C22" s="2"/>
      <c r="D22" s="2"/>
      <c r="E22" s="2"/>
      <c r="F22" s="2"/>
      <c r="G22" s="3"/>
      <c r="H22" s="3"/>
    </row>
    <row r="23" spans="1:8" ht="25.5" x14ac:dyDescent="0.25">
      <c r="A23" s="6" t="s">
        <v>25</v>
      </c>
      <c r="B23" s="5" t="s">
        <v>26</v>
      </c>
      <c r="C23" s="5" t="s">
        <v>38</v>
      </c>
      <c r="D23" s="5" t="s">
        <v>90</v>
      </c>
      <c r="E23" s="6" t="s">
        <v>87</v>
      </c>
      <c r="F23" s="6" t="s">
        <v>212</v>
      </c>
      <c r="G23" s="6" t="s">
        <v>28</v>
      </c>
      <c r="H23" s="6" t="s">
        <v>91</v>
      </c>
    </row>
    <row r="24" spans="1:8" x14ac:dyDescent="0.25">
      <c r="A24" s="13"/>
      <c r="B24" s="14"/>
      <c r="C24" s="15" t="s">
        <v>7</v>
      </c>
      <c r="D24" s="32">
        <v>1736713</v>
      </c>
      <c r="E24" s="24">
        <v>2057020</v>
      </c>
      <c r="F24" s="24">
        <v>2514367</v>
      </c>
      <c r="G24" s="24">
        <v>2513617</v>
      </c>
      <c r="H24" s="24">
        <v>2513617</v>
      </c>
    </row>
    <row r="25" spans="1:8" ht="15.75" customHeight="1" x14ac:dyDescent="0.25">
      <c r="A25" s="10">
        <v>3</v>
      </c>
      <c r="B25" s="10"/>
      <c r="C25" s="10" t="s">
        <v>39</v>
      </c>
      <c r="D25" s="273">
        <v>1731939</v>
      </c>
      <c r="E25" s="278">
        <v>2027720</v>
      </c>
      <c r="F25" s="8">
        <v>2476153</v>
      </c>
      <c r="G25" s="8">
        <v>2475403</v>
      </c>
      <c r="H25" s="8">
        <v>2475403</v>
      </c>
    </row>
    <row r="26" spans="1:8" ht="15.75" customHeight="1" x14ac:dyDescent="0.25">
      <c r="A26" s="10"/>
      <c r="B26" s="16">
        <v>31</v>
      </c>
      <c r="C26" s="16" t="s">
        <v>40</v>
      </c>
      <c r="D26" s="7">
        <v>1386687</v>
      </c>
      <c r="E26" s="8">
        <v>1664970</v>
      </c>
      <c r="F26" s="8">
        <v>2070164</v>
      </c>
      <c r="G26" s="8">
        <v>2070164</v>
      </c>
      <c r="H26" s="8">
        <v>2070164</v>
      </c>
    </row>
    <row r="27" spans="1:8" x14ac:dyDescent="0.25">
      <c r="A27" s="21"/>
      <c r="B27" s="21">
        <v>32</v>
      </c>
      <c r="C27" s="72" t="s">
        <v>41</v>
      </c>
      <c r="D27" s="7">
        <v>296199</v>
      </c>
      <c r="E27" s="8">
        <v>315050</v>
      </c>
      <c r="F27" s="8">
        <v>342709</v>
      </c>
      <c r="G27" s="8">
        <v>341959</v>
      </c>
      <c r="H27" s="8">
        <v>341959</v>
      </c>
    </row>
    <row r="28" spans="1:8" x14ac:dyDescent="0.25">
      <c r="A28" s="21"/>
      <c r="B28" s="21">
        <v>34</v>
      </c>
      <c r="C28" s="71" t="s">
        <v>42</v>
      </c>
      <c r="D28" s="7">
        <v>2091</v>
      </c>
      <c r="E28" s="8">
        <v>1200</v>
      </c>
      <c r="F28" s="8">
        <v>1500</v>
      </c>
      <c r="G28" s="8">
        <v>1500</v>
      </c>
      <c r="H28" s="8">
        <v>1500</v>
      </c>
    </row>
    <row r="29" spans="1:8" x14ac:dyDescent="0.25">
      <c r="A29" s="21"/>
      <c r="B29" s="21">
        <v>37</v>
      </c>
      <c r="C29" s="71" t="s">
        <v>43</v>
      </c>
      <c r="D29" s="7">
        <v>45892</v>
      </c>
      <c r="E29" s="8">
        <v>46500</v>
      </c>
      <c r="F29" s="8">
        <v>60700</v>
      </c>
      <c r="G29" s="8">
        <v>60700</v>
      </c>
      <c r="H29" s="8">
        <v>60700</v>
      </c>
    </row>
    <row r="30" spans="1:8" x14ac:dyDescent="0.25">
      <c r="A30" s="21"/>
      <c r="B30" s="21">
        <v>38</v>
      </c>
      <c r="C30" s="71" t="s">
        <v>44</v>
      </c>
      <c r="D30" s="7">
        <v>1070</v>
      </c>
      <c r="E30" s="8"/>
      <c r="F30" s="8">
        <v>1080</v>
      </c>
      <c r="G30" s="8">
        <v>1080</v>
      </c>
      <c r="H30" s="8">
        <v>1080</v>
      </c>
    </row>
    <row r="31" spans="1:8" ht="25.5" x14ac:dyDescent="0.25">
      <c r="A31" s="18">
        <v>4</v>
      </c>
      <c r="B31" s="19"/>
      <c r="C31" s="12" t="s">
        <v>45</v>
      </c>
      <c r="D31" s="273">
        <v>5685</v>
      </c>
      <c r="E31" s="278">
        <v>29300</v>
      </c>
      <c r="F31" s="278">
        <v>38214</v>
      </c>
      <c r="G31" s="278">
        <v>38214</v>
      </c>
      <c r="H31" s="278">
        <v>38214</v>
      </c>
    </row>
    <row r="32" spans="1:8" ht="25.5" x14ac:dyDescent="0.25">
      <c r="A32" s="16"/>
      <c r="B32" s="16">
        <v>42</v>
      </c>
      <c r="C32" s="20" t="s">
        <v>46</v>
      </c>
      <c r="D32" s="7">
        <v>4775</v>
      </c>
      <c r="E32" s="8">
        <v>12800</v>
      </c>
      <c r="F32" s="8">
        <v>21414</v>
      </c>
      <c r="G32" s="8">
        <v>21414</v>
      </c>
      <c r="H32" s="9">
        <v>21414</v>
      </c>
    </row>
    <row r="33" spans="1:8" x14ac:dyDescent="0.25">
      <c r="A33" s="28"/>
      <c r="B33" s="21">
        <v>45</v>
      </c>
      <c r="C33" s="28" t="s">
        <v>47</v>
      </c>
      <c r="D33" s="28"/>
      <c r="E33" s="37">
        <v>16500</v>
      </c>
      <c r="F33" s="29">
        <v>16800</v>
      </c>
      <c r="G33" s="29">
        <v>16800</v>
      </c>
      <c r="H33" s="29">
        <v>16800</v>
      </c>
    </row>
  </sheetData>
  <mergeCells count="5">
    <mergeCell ref="A1:H1"/>
    <mergeCell ref="A3:H3"/>
    <mergeCell ref="A5:H5"/>
    <mergeCell ref="A7:H7"/>
    <mergeCell ref="A21:H21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16" workbookViewId="0">
      <selection activeCell="L26" sqref="L26"/>
    </sheetView>
  </sheetViews>
  <sheetFormatPr defaultColWidth="9" defaultRowHeight="15" x14ac:dyDescent="0.25"/>
  <cols>
    <col min="1" max="1" width="29.5703125" customWidth="1"/>
    <col min="2" max="6" width="25.28515625" customWidth="1"/>
  </cols>
  <sheetData>
    <row r="1" spans="1:6" ht="42" customHeight="1" x14ac:dyDescent="0.25">
      <c r="A1" s="315" t="s">
        <v>85</v>
      </c>
      <c r="B1" s="315"/>
      <c r="C1" s="315"/>
      <c r="D1" s="315"/>
      <c r="E1" s="315"/>
      <c r="F1" s="315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315" t="s">
        <v>0</v>
      </c>
      <c r="B3" s="315"/>
      <c r="C3" s="315"/>
      <c r="D3" s="315"/>
      <c r="E3" s="315"/>
      <c r="F3" s="315"/>
    </row>
    <row r="4" spans="1:6" ht="18" x14ac:dyDescent="0.25">
      <c r="B4" s="2"/>
      <c r="C4" s="2"/>
      <c r="D4" s="2"/>
      <c r="E4" s="3"/>
      <c r="F4" s="3"/>
    </row>
    <row r="5" spans="1:6" ht="18" customHeight="1" x14ac:dyDescent="0.25">
      <c r="A5" s="315" t="s">
        <v>23</v>
      </c>
      <c r="B5" s="315"/>
      <c r="C5" s="315"/>
      <c r="D5" s="315"/>
      <c r="E5" s="315"/>
      <c r="F5" s="315"/>
    </row>
    <row r="6" spans="1:6" ht="18" x14ac:dyDescent="0.25">
      <c r="A6" s="2"/>
      <c r="B6" s="2"/>
      <c r="C6" s="2"/>
      <c r="D6" s="2"/>
      <c r="E6" s="3"/>
      <c r="F6" s="3"/>
    </row>
    <row r="7" spans="1:6" ht="15.75" customHeight="1" x14ac:dyDescent="0.25">
      <c r="A7" s="315" t="s">
        <v>48</v>
      </c>
      <c r="B7" s="315"/>
      <c r="C7" s="315"/>
      <c r="D7" s="315"/>
      <c r="E7" s="315"/>
      <c r="F7" s="315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6" t="s">
        <v>49</v>
      </c>
      <c r="B9" s="5" t="s">
        <v>90</v>
      </c>
      <c r="C9" s="6" t="s">
        <v>87</v>
      </c>
      <c r="D9" s="6" t="s">
        <v>213</v>
      </c>
      <c r="E9" s="6" t="s">
        <v>28</v>
      </c>
      <c r="F9" s="6" t="s">
        <v>91</v>
      </c>
    </row>
    <row r="10" spans="1:6" x14ac:dyDescent="0.25">
      <c r="A10" s="23" t="s">
        <v>4</v>
      </c>
      <c r="B10" s="32">
        <v>1741788</v>
      </c>
      <c r="C10" s="24">
        <v>2057020</v>
      </c>
      <c r="D10" s="299">
        <v>2514367</v>
      </c>
      <c r="E10" s="24">
        <v>2513617</v>
      </c>
      <c r="F10" s="24">
        <v>2513617</v>
      </c>
    </row>
    <row r="11" spans="1:6" x14ac:dyDescent="0.25">
      <c r="A11" s="12" t="s">
        <v>50</v>
      </c>
      <c r="B11" s="24">
        <v>57821</v>
      </c>
      <c r="C11" s="24">
        <v>40815</v>
      </c>
      <c r="D11" s="24">
        <v>69886</v>
      </c>
      <c r="E11" s="24">
        <v>69886</v>
      </c>
      <c r="F11" s="24">
        <v>69886</v>
      </c>
    </row>
    <row r="12" spans="1:6" x14ac:dyDescent="0.25">
      <c r="A12" s="71" t="s">
        <v>51</v>
      </c>
      <c r="B12" s="8">
        <v>57821</v>
      </c>
      <c r="C12" s="8">
        <v>37724</v>
      </c>
      <c r="D12" s="8">
        <v>70636</v>
      </c>
      <c r="E12" s="8">
        <v>69886</v>
      </c>
      <c r="F12" s="8">
        <v>69886</v>
      </c>
    </row>
    <row r="13" spans="1:6" x14ac:dyDescent="0.25">
      <c r="A13" s="73" t="s">
        <v>52</v>
      </c>
      <c r="B13" s="25">
        <v>0</v>
      </c>
      <c r="C13" s="25">
        <v>50</v>
      </c>
      <c r="D13" s="278">
        <v>50</v>
      </c>
      <c r="E13" s="278">
        <v>50</v>
      </c>
      <c r="F13" s="278">
        <v>50</v>
      </c>
    </row>
    <row r="14" spans="1:6" x14ac:dyDescent="0.25">
      <c r="A14" s="74" t="s">
        <v>53</v>
      </c>
      <c r="B14" s="7">
        <v>0.02</v>
      </c>
      <c r="C14" s="8">
        <v>50</v>
      </c>
      <c r="D14" s="8">
        <v>50</v>
      </c>
      <c r="E14" s="8">
        <v>50</v>
      </c>
      <c r="F14" s="8">
        <v>50</v>
      </c>
    </row>
    <row r="15" spans="1:6" ht="17.25" customHeight="1" x14ac:dyDescent="0.25">
      <c r="A15" s="10" t="s">
        <v>54</v>
      </c>
      <c r="B15" s="26">
        <v>124027</v>
      </c>
      <c r="C15" s="25">
        <v>145000</v>
      </c>
      <c r="D15" s="278">
        <v>144220</v>
      </c>
      <c r="E15" s="278">
        <v>144229</v>
      </c>
      <c r="F15" s="278">
        <v>144220</v>
      </c>
    </row>
    <row r="16" spans="1:6" ht="24.75" customHeight="1" x14ac:dyDescent="0.25">
      <c r="A16" s="75" t="s">
        <v>55</v>
      </c>
      <c r="B16" s="7">
        <v>4679</v>
      </c>
      <c r="C16" s="8">
        <v>10000</v>
      </c>
      <c r="D16" s="8">
        <v>10000</v>
      </c>
      <c r="E16" s="8">
        <v>10000</v>
      </c>
      <c r="F16" s="8">
        <v>10000</v>
      </c>
    </row>
    <row r="17" spans="1:6" ht="24.75" customHeight="1" x14ac:dyDescent="0.25">
      <c r="A17" s="298" t="s">
        <v>56</v>
      </c>
      <c r="B17" s="117">
        <v>119348</v>
      </c>
      <c r="C17" s="117">
        <v>135000</v>
      </c>
      <c r="D17" s="117">
        <v>134220</v>
      </c>
      <c r="E17" s="25">
        <v>134220</v>
      </c>
      <c r="F17" s="25">
        <v>134220</v>
      </c>
    </row>
    <row r="18" spans="1:6" ht="0.75" customHeight="1" x14ac:dyDescent="0.25">
      <c r="A18" s="11"/>
      <c r="B18" s="7"/>
      <c r="C18" s="8"/>
      <c r="D18" s="8"/>
      <c r="E18" s="8"/>
      <c r="F18" s="8"/>
    </row>
    <row r="19" spans="1:6" x14ac:dyDescent="0.25">
      <c r="A19" s="23" t="s">
        <v>57</v>
      </c>
      <c r="B19" s="25">
        <v>1554013</v>
      </c>
      <c r="C19" s="25">
        <v>1864246</v>
      </c>
      <c r="D19" s="25">
        <v>2284461</v>
      </c>
      <c r="E19" s="25">
        <v>2284461</v>
      </c>
      <c r="F19" s="27">
        <v>2284461</v>
      </c>
    </row>
    <row r="20" spans="1:6" x14ac:dyDescent="0.25">
      <c r="A20" s="71" t="s">
        <v>58</v>
      </c>
      <c r="B20" s="8">
        <v>17958</v>
      </c>
      <c r="C20" s="8">
        <v>12176</v>
      </c>
      <c r="D20" s="8">
        <v>13381</v>
      </c>
      <c r="E20" s="8">
        <v>13381</v>
      </c>
      <c r="F20" s="9">
        <v>13381</v>
      </c>
    </row>
    <row r="21" spans="1:6" x14ac:dyDescent="0.25">
      <c r="A21" s="71" t="s">
        <v>249</v>
      </c>
      <c r="B21" s="8">
        <v>1517454</v>
      </c>
      <c r="C21" s="8">
        <v>1842070</v>
      </c>
      <c r="D21" s="8">
        <v>2241080</v>
      </c>
      <c r="E21" s="8">
        <v>2241080</v>
      </c>
      <c r="F21" s="9">
        <v>2241080</v>
      </c>
    </row>
    <row r="22" spans="1:6" x14ac:dyDescent="0.25">
      <c r="A22" s="71" t="s">
        <v>250</v>
      </c>
      <c r="B22" s="8">
        <v>18601</v>
      </c>
      <c r="C22" s="8">
        <v>10000</v>
      </c>
      <c r="D22" s="8">
        <v>30000</v>
      </c>
      <c r="E22" s="8">
        <v>30000</v>
      </c>
      <c r="F22" s="9">
        <v>30000</v>
      </c>
    </row>
    <row r="23" spans="1:6" x14ac:dyDescent="0.25">
      <c r="A23" s="296" t="s">
        <v>251</v>
      </c>
      <c r="B23" s="297">
        <v>5927</v>
      </c>
      <c r="C23" s="297">
        <v>10000</v>
      </c>
      <c r="D23" s="297">
        <v>15000</v>
      </c>
      <c r="E23" s="297">
        <v>15000</v>
      </c>
      <c r="F23" s="297">
        <v>15000</v>
      </c>
    </row>
    <row r="24" spans="1:6" ht="17.25" customHeight="1" x14ac:dyDescent="0.25">
      <c r="A24" s="296" t="s">
        <v>254</v>
      </c>
      <c r="B24" s="30">
        <v>0</v>
      </c>
      <c r="C24" s="30">
        <v>0</v>
      </c>
      <c r="D24" s="31"/>
      <c r="E24" s="31"/>
      <c r="F24" s="31"/>
    </row>
    <row r="25" spans="1:6" ht="37.5" customHeight="1" x14ac:dyDescent="0.25">
      <c r="A25" s="315" t="s">
        <v>59</v>
      </c>
      <c r="B25" s="315"/>
      <c r="C25" s="315"/>
      <c r="D25" s="315"/>
      <c r="E25" s="315"/>
      <c r="F25" s="315"/>
    </row>
    <row r="26" spans="1:6" ht="43.5" customHeight="1" x14ac:dyDescent="0.25">
      <c r="A26" s="2"/>
      <c r="B26" s="2"/>
      <c r="C26" s="2"/>
      <c r="D26" s="2"/>
      <c r="E26" s="3"/>
      <c r="F26" s="3"/>
    </row>
    <row r="27" spans="1:6" ht="25.5" x14ac:dyDescent="0.25">
      <c r="A27" s="6" t="s">
        <v>49</v>
      </c>
      <c r="B27" s="5" t="s">
        <v>90</v>
      </c>
      <c r="C27" s="6" t="s">
        <v>87</v>
      </c>
      <c r="D27" s="6" t="s">
        <v>213</v>
      </c>
      <c r="E27" s="6" t="s">
        <v>28</v>
      </c>
      <c r="F27" s="6" t="s">
        <v>91</v>
      </c>
    </row>
    <row r="28" spans="1:6" x14ac:dyDescent="0.25">
      <c r="A28" s="23" t="s">
        <v>7</v>
      </c>
      <c r="B28" s="32">
        <v>1736713</v>
      </c>
      <c r="C28" s="24">
        <v>2057020</v>
      </c>
      <c r="D28" s="24">
        <v>2514367</v>
      </c>
      <c r="E28" s="24">
        <v>2513617</v>
      </c>
      <c r="F28" s="24">
        <v>2513617</v>
      </c>
    </row>
    <row r="29" spans="1:6" ht="15.75" customHeight="1" x14ac:dyDescent="0.25">
      <c r="A29" s="12" t="s">
        <v>50</v>
      </c>
      <c r="B29" s="26">
        <v>57821</v>
      </c>
      <c r="C29" s="25">
        <v>37724</v>
      </c>
      <c r="D29" s="25">
        <v>70636</v>
      </c>
      <c r="E29" s="25">
        <v>69886</v>
      </c>
      <c r="F29" s="25">
        <v>69886</v>
      </c>
    </row>
    <row r="30" spans="1:6" ht="13.5" customHeight="1" x14ac:dyDescent="0.25">
      <c r="A30" s="71" t="s">
        <v>51</v>
      </c>
      <c r="B30" s="7">
        <v>57821</v>
      </c>
      <c r="C30" s="8">
        <v>37724</v>
      </c>
      <c r="D30" s="8">
        <v>70636</v>
      </c>
      <c r="E30" s="8">
        <v>69886</v>
      </c>
      <c r="F30" s="8">
        <v>69886</v>
      </c>
    </row>
    <row r="31" spans="1:6" hidden="1" x14ac:dyDescent="0.25">
      <c r="A31" s="18"/>
      <c r="B31" s="7"/>
      <c r="C31" s="8"/>
      <c r="D31" s="8"/>
      <c r="E31" s="8"/>
      <c r="F31" s="8"/>
    </row>
    <row r="32" spans="1:6" x14ac:dyDescent="0.25">
      <c r="A32" s="12" t="s">
        <v>52</v>
      </c>
      <c r="B32" s="26">
        <v>0</v>
      </c>
      <c r="C32" s="25">
        <v>50</v>
      </c>
      <c r="D32" s="278">
        <v>50</v>
      </c>
      <c r="E32" s="278">
        <v>50</v>
      </c>
      <c r="F32" s="278">
        <v>50</v>
      </c>
    </row>
    <row r="33" spans="1:6" x14ac:dyDescent="0.25">
      <c r="A33" s="76" t="s">
        <v>60</v>
      </c>
      <c r="B33" s="33">
        <v>0</v>
      </c>
      <c r="C33" s="34">
        <v>50</v>
      </c>
      <c r="D33" s="34">
        <v>50</v>
      </c>
      <c r="E33" s="34">
        <v>50</v>
      </c>
      <c r="F33" s="35">
        <v>50</v>
      </c>
    </row>
    <row r="34" spans="1:6" x14ac:dyDescent="0.25">
      <c r="A34" s="30" t="s">
        <v>54</v>
      </c>
      <c r="B34" s="30">
        <v>124379</v>
      </c>
      <c r="C34" s="25">
        <v>145000</v>
      </c>
      <c r="D34" s="31">
        <v>144220</v>
      </c>
      <c r="E34" s="31">
        <v>144220</v>
      </c>
      <c r="F34" s="31">
        <v>144220</v>
      </c>
    </row>
    <row r="35" spans="1:6" x14ac:dyDescent="0.25">
      <c r="A35" s="28" t="s">
        <v>61</v>
      </c>
      <c r="B35" s="28">
        <v>5031</v>
      </c>
      <c r="C35" s="8">
        <v>10000</v>
      </c>
      <c r="D35" s="29">
        <v>10000</v>
      </c>
      <c r="E35" s="29">
        <v>10000</v>
      </c>
      <c r="F35" s="29">
        <v>10000</v>
      </c>
    </row>
    <row r="36" spans="1:6" x14ac:dyDescent="0.25">
      <c r="A36" s="294" t="s">
        <v>56</v>
      </c>
      <c r="B36" s="295">
        <v>119348</v>
      </c>
      <c r="C36" s="295">
        <v>135000</v>
      </c>
      <c r="D36" s="36">
        <v>134220</v>
      </c>
      <c r="E36" s="36">
        <v>134220</v>
      </c>
      <c r="F36" s="36">
        <v>134220</v>
      </c>
    </row>
    <row r="37" spans="1:6" x14ac:dyDescent="0.25">
      <c r="A37" s="30" t="s">
        <v>62</v>
      </c>
      <c r="B37" s="31">
        <v>1549980</v>
      </c>
      <c r="C37" s="31">
        <v>1864246</v>
      </c>
      <c r="D37" s="31">
        <v>2284461</v>
      </c>
      <c r="E37" s="31">
        <v>2284461</v>
      </c>
      <c r="F37" s="31">
        <v>2284461</v>
      </c>
    </row>
    <row r="38" spans="1:6" x14ac:dyDescent="0.25">
      <c r="A38" s="28" t="s">
        <v>58</v>
      </c>
      <c r="B38" s="29">
        <v>17958</v>
      </c>
      <c r="C38" s="29">
        <v>12176</v>
      </c>
      <c r="D38" s="29">
        <v>13381</v>
      </c>
      <c r="E38" s="29">
        <v>13381</v>
      </c>
      <c r="F38" s="29">
        <v>13381</v>
      </c>
    </row>
    <row r="39" spans="1:6" x14ac:dyDescent="0.25">
      <c r="A39" s="28" t="s">
        <v>63</v>
      </c>
      <c r="B39" s="29">
        <v>1519047</v>
      </c>
      <c r="C39" s="29">
        <v>1842070</v>
      </c>
      <c r="D39" s="29">
        <v>2241080</v>
      </c>
      <c r="E39" s="29">
        <v>2241080</v>
      </c>
      <c r="F39" s="29">
        <v>2241080</v>
      </c>
    </row>
    <row r="40" spans="1:6" x14ac:dyDescent="0.25">
      <c r="A40" s="294" t="s">
        <v>252</v>
      </c>
      <c r="B40" s="29">
        <v>12975</v>
      </c>
      <c r="C40" s="29">
        <v>10000</v>
      </c>
      <c r="D40" s="29">
        <v>30000</v>
      </c>
      <c r="E40" s="29">
        <v>30000</v>
      </c>
      <c r="F40" s="29">
        <v>30000</v>
      </c>
    </row>
    <row r="41" spans="1:6" x14ac:dyDescent="0.25">
      <c r="A41" s="296" t="s">
        <v>253</v>
      </c>
      <c r="B41" s="297">
        <v>4150</v>
      </c>
      <c r="C41" s="297">
        <v>10000</v>
      </c>
      <c r="D41" s="297">
        <v>15000</v>
      </c>
      <c r="E41" s="297">
        <v>15000</v>
      </c>
      <c r="F41" s="297">
        <v>15000</v>
      </c>
    </row>
    <row r="42" spans="1:6" x14ac:dyDescent="0.25">
      <c r="A42" s="296" t="s">
        <v>255</v>
      </c>
      <c r="B42" s="30">
        <v>383</v>
      </c>
      <c r="C42" s="30">
        <v>0</v>
      </c>
      <c r="D42" s="31"/>
      <c r="E42" s="31"/>
      <c r="F42" s="31"/>
    </row>
    <row r="43" spans="1:6" x14ac:dyDescent="0.25">
      <c r="A43" s="292"/>
      <c r="B43" s="292"/>
      <c r="C43" s="292"/>
      <c r="D43" s="293"/>
      <c r="E43" s="293"/>
      <c r="F43" s="293"/>
    </row>
    <row r="44" spans="1:6" x14ac:dyDescent="0.25">
      <c r="A44" s="292"/>
      <c r="B44" s="292"/>
      <c r="C44" s="292"/>
      <c r="D44" s="293"/>
      <c r="E44" s="293"/>
      <c r="F44" s="293"/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D10" sqref="D10"/>
    </sheetView>
  </sheetViews>
  <sheetFormatPr defaultColWidth="9"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315" t="s">
        <v>85</v>
      </c>
      <c r="B1" s="315"/>
      <c r="C1" s="315"/>
      <c r="D1" s="315"/>
      <c r="E1" s="315"/>
      <c r="F1" s="315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x14ac:dyDescent="0.25">
      <c r="A3" s="315" t="s">
        <v>0</v>
      </c>
      <c r="B3" s="315"/>
      <c r="C3" s="315"/>
      <c r="D3" s="315"/>
      <c r="E3" s="320"/>
      <c r="F3" s="320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315" t="s">
        <v>23</v>
      </c>
      <c r="B5" s="316"/>
      <c r="C5" s="316"/>
      <c r="D5" s="316"/>
      <c r="E5" s="316"/>
      <c r="F5" s="316"/>
    </row>
    <row r="6" spans="1:6" ht="18" x14ac:dyDescent="0.25">
      <c r="A6" s="2"/>
      <c r="B6" s="2"/>
      <c r="C6" s="2"/>
      <c r="D6" s="2"/>
      <c r="E6" s="3"/>
      <c r="F6" s="3"/>
    </row>
    <row r="7" spans="1:6" ht="15.75" x14ac:dyDescent="0.25">
      <c r="A7" s="315" t="s">
        <v>64</v>
      </c>
      <c r="B7" s="323"/>
      <c r="C7" s="323"/>
      <c r="D7" s="323"/>
      <c r="E7" s="323"/>
      <c r="F7" s="323"/>
    </row>
    <row r="8" spans="1:6" ht="18" x14ac:dyDescent="0.25">
      <c r="A8" s="2"/>
      <c r="B8" s="2"/>
      <c r="C8" s="2"/>
      <c r="D8" s="2"/>
      <c r="E8" s="3"/>
      <c r="F8" s="3"/>
    </row>
    <row r="9" spans="1:6" ht="25.5" x14ac:dyDescent="0.25">
      <c r="A9" s="6" t="s">
        <v>49</v>
      </c>
      <c r="B9" s="5" t="s">
        <v>90</v>
      </c>
      <c r="C9" s="6" t="s">
        <v>87</v>
      </c>
      <c r="D9" s="6" t="s">
        <v>212</v>
      </c>
      <c r="E9" s="6" t="s">
        <v>28</v>
      </c>
      <c r="F9" s="6" t="s">
        <v>91</v>
      </c>
    </row>
    <row r="10" spans="1:6" ht="15.75" customHeight="1" x14ac:dyDescent="0.25">
      <c r="A10" s="10" t="s">
        <v>65</v>
      </c>
      <c r="B10" s="7"/>
      <c r="C10" s="8"/>
      <c r="D10" s="8"/>
      <c r="E10" s="8"/>
      <c r="F10" s="8"/>
    </row>
    <row r="11" spans="1:6" ht="15.75" customHeight="1" x14ac:dyDescent="0.25">
      <c r="A11" s="10" t="s">
        <v>66</v>
      </c>
      <c r="B11" s="7"/>
      <c r="C11" s="8"/>
      <c r="D11" s="8"/>
      <c r="E11" s="8"/>
      <c r="F11" s="8"/>
    </row>
    <row r="12" spans="1:6" ht="25.5" x14ac:dyDescent="0.25">
      <c r="A12" s="75" t="s">
        <v>67</v>
      </c>
      <c r="B12" s="7"/>
      <c r="C12" s="8"/>
      <c r="D12" s="8"/>
      <c r="E12" s="8"/>
      <c r="F12" s="8"/>
    </row>
    <row r="13" spans="1:6" x14ac:dyDescent="0.25">
      <c r="A13" s="21" t="s">
        <v>68</v>
      </c>
      <c r="B13" s="7"/>
      <c r="C13" s="8"/>
      <c r="D13" s="8"/>
      <c r="E13" s="8"/>
      <c r="F13" s="8"/>
    </row>
    <row r="14" spans="1:6" x14ac:dyDescent="0.25">
      <c r="A14" s="10" t="s">
        <v>69</v>
      </c>
      <c r="B14" s="7"/>
      <c r="C14" s="8"/>
      <c r="D14" s="8"/>
      <c r="E14" s="8"/>
      <c r="F14" s="9"/>
    </row>
    <row r="15" spans="1:6" ht="25.5" x14ac:dyDescent="0.25">
      <c r="A15" s="22" t="s">
        <v>70</v>
      </c>
      <c r="B15" s="7"/>
      <c r="C15" s="8"/>
      <c r="D15" s="8"/>
      <c r="E15" s="8"/>
      <c r="F15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F8" sqref="F8"/>
    </sheetView>
  </sheetViews>
  <sheetFormatPr defaultColWidth="9" defaultRowHeight="15" x14ac:dyDescent="0.25"/>
  <cols>
    <col min="1" max="1" width="7.42578125" customWidth="1"/>
    <col min="2" max="2" width="8.42578125" customWidth="1"/>
    <col min="3" max="8" width="25.28515625" customWidth="1"/>
  </cols>
  <sheetData>
    <row r="1" spans="1:8" ht="42" customHeight="1" x14ac:dyDescent="0.25">
      <c r="A1" s="315" t="s">
        <v>85</v>
      </c>
      <c r="B1" s="315"/>
      <c r="C1" s="315"/>
      <c r="D1" s="315"/>
      <c r="E1" s="315"/>
      <c r="F1" s="315"/>
      <c r="G1" s="315"/>
      <c r="H1" s="315"/>
    </row>
    <row r="2" spans="1:8" ht="18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315" t="s">
        <v>0</v>
      </c>
      <c r="B3" s="315"/>
      <c r="C3" s="315"/>
      <c r="D3" s="315"/>
      <c r="E3" s="315"/>
      <c r="F3" s="315"/>
      <c r="G3" s="315"/>
      <c r="H3" s="315"/>
    </row>
    <row r="4" spans="1:8" ht="18" x14ac:dyDescent="0.25">
      <c r="A4" s="2"/>
      <c r="B4" s="2"/>
      <c r="C4" s="2"/>
      <c r="D4" s="2"/>
      <c r="E4" s="2"/>
      <c r="F4" s="2"/>
      <c r="G4" s="3"/>
      <c r="H4" s="3"/>
    </row>
    <row r="5" spans="1:8" ht="18" customHeight="1" x14ac:dyDescent="0.25">
      <c r="A5" s="315" t="s">
        <v>71</v>
      </c>
      <c r="B5" s="315"/>
      <c r="C5" s="315"/>
      <c r="D5" s="315"/>
      <c r="E5" s="315"/>
      <c r="F5" s="315"/>
      <c r="G5" s="315"/>
      <c r="H5" s="315"/>
    </row>
    <row r="6" spans="1:8" ht="18" x14ac:dyDescent="0.25">
      <c r="A6" s="2"/>
      <c r="B6" s="2"/>
      <c r="C6" s="2"/>
      <c r="D6" s="2"/>
      <c r="E6" s="2"/>
      <c r="F6" s="2"/>
      <c r="G6" s="3"/>
      <c r="H6" s="3"/>
    </row>
    <row r="7" spans="1:8" ht="25.5" x14ac:dyDescent="0.25">
      <c r="A7" s="6" t="s">
        <v>25</v>
      </c>
      <c r="B7" s="5" t="s">
        <v>26</v>
      </c>
      <c r="C7" s="5" t="s">
        <v>72</v>
      </c>
      <c r="D7" s="5" t="s">
        <v>90</v>
      </c>
      <c r="E7" s="6" t="s">
        <v>87</v>
      </c>
      <c r="F7" s="6" t="s">
        <v>212</v>
      </c>
      <c r="G7" s="6" t="s">
        <v>28</v>
      </c>
      <c r="H7" s="6" t="s">
        <v>91</v>
      </c>
    </row>
    <row r="8" spans="1:8" x14ac:dyDescent="0.25">
      <c r="A8" s="13"/>
      <c r="B8" s="14"/>
      <c r="C8" s="15" t="s">
        <v>73</v>
      </c>
      <c r="D8" s="14"/>
      <c r="E8" s="13"/>
      <c r="F8" s="13"/>
      <c r="G8" s="13"/>
      <c r="H8" s="13"/>
    </row>
    <row r="9" spans="1:8" ht="25.5" x14ac:dyDescent="0.25">
      <c r="A9" s="10">
        <v>8</v>
      </c>
      <c r="B9" s="10"/>
      <c r="C9" s="10" t="s">
        <v>74</v>
      </c>
      <c r="D9" s="7"/>
      <c r="E9" s="8"/>
      <c r="F9" s="8"/>
      <c r="G9" s="8"/>
      <c r="H9" s="8"/>
    </row>
    <row r="10" spans="1:8" x14ac:dyDescent="0.25">
      <c r="A10" s="10"/>
      <c r="B10" s="16">
        <v>84</v>
      </c>
      <c r="C10" s="16" t="s">
        <v>75</v>
      </c>
      <c r="D10" s="7"/>
      <c r="E10" s="8"/>
      <c r="F10" s="8"/>
      <c r="G10" s="8"/>
      <c r="H10" s="8"/>
    </row>
    <row r="11" spans="1:8" x14ac:dyDescent="0.25">
      <c r="A11" s="10"/>
      <c r="B11" s="16"/>
      <c r="C11" s="17"/>
      <c r="D11" s="7"/>
      <c r="E11" s="8"/>
      <c r="F11" s="8"/>
      <c r="G11" s="8"/>
      <c r="H11" s="8"/>
    </row>
    <row r="12" spans="1:8" x14ac:dyDescent="0.25">
      <c r="A12" s="10"/>
      <c r="B12" s="16"/>
      <c r="C12" s="15" t="s">
        <v>76</v>
      </c>
      <c r="D12" s="7"/>
      <c r="E12" s="8"/>
      <c r="F12" s="8"/>
      <c r="G12" s="8"/>
      <c r="H12" s="8"/>
    </row>
    <row r="13" spans="1:8" ht="25.5" x14ac:dyDescent="0.25">
      <c r="A13" s="18">
        <v>5</v>
      </c>
      <c r="B13" s="19"/>
      <c r="C13" s="12" t="s">
        <v>77</v>
      </c>
      <c r="D13" s="7"/>
      <c r="E13" s="8"/>
      <c r="F13" s="8"/>
      <c r="G13" s="8"/>
      <c r="H13" s="8"/>
    </row>
    <row r="14" spans="1:8" ht="25.5" x14ac:dyDescent="0.25">
      <c r="A14" s="16"/>
      <c r="B14" s="16">
        <v>54</v>
      </c>
      <c r="C14" s="20" t="s">
        <v>78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8" sqref="D8"/>
    </sheetView>
  </sheetViews>
  <sheetFormatPr defaultColWidth="9" defaultRowHeight="15" x14ac:dyDescent="0.25"/>
  <cols>
    <col min="1" max="6" width="25.28515625" customWidth="1"/>
  </cols>
  <sheetData>
    <row r="1" spans="1:6" ht="42" customHeight="1" x14ac:dyDescent="0.25">
      <c r="A1" s="315" t="s">
        <v>85</v>
      </c>
      <c r="B1" s="315"/>
      <c r="C1" s="315"/>
      <c r="D1" s="315"/>
      <c r="E1" s="315"/>
      <c r="F1" s="315"/>
    </row>
    <row r="2" spans="1:6" ht="18" customHeight="1" x14ac:dyDescent="0.25">
      <c r="A2" s="2"/>
      <c r="B2" s="2"/>
      <c r="C2" s="2"/>
      <c r="D2" s="2"/>
      <c r="E2" s="2"/>
      <c r="F2" s="2"/>
    </row>
    <row r="3" spans="1:6" ht="15.75" customHeight="1" x14ac:dyDescent="0.25">
      <c r="A3" s="315" t="s">
        <v>0</v>
      </c>
      <c r="B3" s="315"/>
      <c r="C3" s="315"/>
      <c r="D3" s="315"/>
      <c r="E3" s="315"/>
      <c r="F3" s="315"/>
    </row>
    <row r="4" spans="1:6" ht="18" x14ac:dyDescent="0.25">
      <c r="A4" s="2"/>
      <c r="B4" s="2"/>
      <c r="C4" s="2"/>
      <c r="D4" s="2"/>
      <c r="E4" s="3"/>
      <c r="F4" s="3"/>
    </row>
    <row r="5" spans="1:6" ht="18" customHeight="1" x14ac:dyDescent="0.25">
      <c r="A5" s="315" t="s">
        <v>79</v>
      </c>
      <c r="B5" s="315"/>
      <c r="C5" s="315"/>
      <c r="D5" s="315"/>
      <c r="E5" s="315"/>
      <c r="F5" s="315"/>
    </row>
    <row r="6" spans="1:6" ht="18" x14ac:dyDescent="0.25">
      <c r="A6" s="2"/>
      <c r="B6" s="2"/>
      <c r="C6" s="2"/>
      <c r="D6" s="2"/>
      <c r="E6" s="3"/>
      <c r="F6" s="3"/>
    </row>
    <row r="7" spans="1:6" ht="25.5" x14ac:dyDescent="0.25">
      <c r="A7" s="5" t="s">
        <v>49</v>
      </c>
      <c r="B7" s="5" t="s">
        <v>90</v>
      </c>
      <c r="C7" s="6" t="s">
        <v>87</v>
      </c>
      <c r="D7" s="6" t="s">
        <v>213</v>
      </c>
      <c r="E7" s="6" t="s">
        <v>28</v>
      </c>
      <c r="F7" s="6" t="s">
        <v>91</v>
      </c>
    </row>
    <row r="8" spans="1:6" x14ac:dyDescent="0.25">
      <c r="A8" s="10" t="s">
        <v>73</v>
      </c>
      <c r="B8" s="7"/>
      <c r="C8" s="8"/>
      <c r="D8" s="8"/>
      <c r="E8" s="8"/>
      <c r="F8" s="8"/>
    </row>
    <row r="9" spans="1:6" ht="25.5" x14ac:dyDescent="0.25">
      <c r="A9" s="10" t="s">
        <v>80</v>
      </c>
      <c r="B9" s="7"/>
      <c r="C9" s="8"/>
      <c r="D9" s="8"/>
      <c r="E9" s="8"/>
      <c r="F9" s="8"/>
    </row>
    <row r="10" spans="1:6" ht="25.5" x14ac:dyDescent="0.25">
      <c r="A10" s="75" t="s">
        <v>81</v>
      </c>
      <c r="B10" s="7"/>
      <c r="C10" s="8"/>
      <c r="D10" s="8"/>
      <c r="E10" s="8"/>
      <c r="F10" s="8"/>
    </row>
    <row r="11" spans="1:6" x14ac:dyDescent="0.25">
      <c r="A11" s="11"/>
      <c r="B11" s="7"/>
      <c r="C11" s="8"/>
      <c r="D11" s="8"/>
      <c r="E11" s="8"/>
      <c r="F11" s="8"/>
    </row>
    <row r="12" spans="1:6" x14ac:dyDescent="0.25">
      <c r="A12" s="10" t="s">
        <v>76</v>
      </c>
      <c r="B12" s="7"/>
      <c r="C12" s="8"/>
      <c r="D12" s="8"/>
      <c r="E12" s="8"/>
      <c r="F12" s="8"/>
    </row>
    <row r="13" spans="1:6" x14ac:dyDescent="0.25">
      <c r="A13" s="12" t="s">
        <v>50</v>
      </c>
      <c r="B13" s="7"/>
      <c r="C13" s="8"/>
      <c r="D13" s="8"/>
      <c r="E13" s="8"/>
      <c r="F13" s="8"/>
    </row>
    <row r="14" spans="1:6" x14ac:dyDescent="0.25">
      <c r="A14" s="71" t="s">
        <v>51</v>
      </c>
      <c r="B14" s="7"/>
      <c r="C14" s="8"/>
      <c r="D14" s="8"/>
      <c r="E14" s="8"/>
      <c r="F14" s="9"/>
    </row>
    <row r="15" spans="1:6" x14ac:dyDescent="0.25">
      <c r="A15" s="12" t="s">
        <v>52</v>
      </c>
      <c r="B15" s="7"/>
      <c r="C15" s="8"/>
      <c r="D15" s="8"/>
      <c r="E15" s="8"/>
      <c r="F15" s="9"/>
    </row>
    <row r="16" spans="1:6" x14ac:dyDescent="0.25">
      <c r="A16" s="71" t="s">
        <v>60</v>
      </c>
      <c r="B16" s="7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3"/>
  <sheetViews>
    <sheetView tabSelected="1" workbookViewId="0">
      <selection activeCell="N200" sqref="N20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" customWidth="1"/>
    <col min="4" max="4" width="22.85546875" customWidth="1"/>
    <col min="5" max="5" width="25.28515625" hidden="1" customWidth="1"/>
    <col min="6" max="6" width="17" customWidth="1"/>
    <col min="7" max="7" width="16" customWidth="1"/>
    <col min="8" max="8" width="19.140625" customWidth="1"/>
    <col min="9" max="9" width="14.5703125" customWidth="1"/>
    <col min="10" max="10" width="17.7109375" customWidth="1"/>
  </cols>
  <sheetData>
    <row r="1" spans="1:11" ht="42" customHeight="1" x14ac:dyDescent="0.2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8" x14ac:dyDescent="0.25">
      <c r="A2" s="77"/>
      <c r="B2" s="77"/>
      <c r="C2" s="77"/>
      <c r="D2" s="77"/>
      <c r="E2" s="77"/>
      <c r="F2" s="77"/>
      <c r="G2" s="77"/>
      <c r="H2" s="78"/>
      <c r="I2" s="78"/>
      <c r="J2" s="78"/>
    </row>
    <row r="3" spans="1:11" ht="18" x14ac:dyDescent="0.25">
      <c r="A3" s="77"/>
      <c r="B3" s="77"/>
      <c r="C3" s="77"/>
      <c r="D3" s="77"/>
      <c r="E3" s="77"/>
      <c r="F3" s="79" t="s">
        <v>92</v>
      </c>
      <c r="G3" s="77"/>
      <c r="H3" s="78"/>
      <c r="I3" s="78"/>
      <c r="J3" s="78"/>
    </row>
    <row r="4" spans="1:11" ht="18" x14ac:dyDescent="0.25">
      <c r="A4" s="77"/>
      <c r="B4" s="77"/>
      <c r="C4" s="77"/>
      <c r="D4" s="77"/>
      <c r="E4" s="77"/>
      <c r="F4" s="79"/>
      <c r="G4" s="77"/>
      <c r="H4" s="78"/>
      <c r="I4" s="78"/>
      <c r="J4" s="78"/>
    </row>
    <row r="5" spans="1:11" ht="18" customHeight="1" x14ac:dyDescent="0.25">
      <c r="A5" s="327" t="s">
        <v>93</v>
      </c>
      <c r="B5" s="327"/>
      <c r="C5" s="327"/>
      <c r="D5" s="327"/>
      <c r="E5" s="327"/>
      <c r="F5" s="327"/>
      <c r="G5" s="327"/>
      <c r="H5" s="327"/>
      <c r="I5" s="327"/>
      <c r="J5" s="79"/>
    </row>
    <row r="6" spans="1:11" ht="18" x14ac:dyDescent="0.25">
      <c r="A6" s="77"/>
      <c r="B6" s="77"/>
      <c r="C6" s="77"/>
      <c r="D6" s="77"/>
      <c r="E6" s="77"/>
      <c r="F6" s="77"/>
      <c r="G6" s="77"/>
      <c r="H6" s="78"/>
      <c r="I6" s="78"/>
      <c r="J6" s="78"/>
    </row>
    <row r="7" spans="1:11" ht="25.5" x14ac:dyDescent="0.25">
      <c r="A7" s="328" t="s">
        <v>82</v>
      </c>
      <c r="B7" s="329"/>
      <c r="C7" s="330"/>
      <c r="D7" s="80" t="s">
        <v>83</v>
      </c>
      <c r="E7" s="80" t="s">
        <v>94</v>
      </c>
      <c r="F7" s="80" t="s">
        <v>207</v>
      </c>
      <c r="G7" s="80" t="s">
        <v>208</v>
      </c>
      <c r="H7" s="80" t="s">
        <v>209</v>
      </c>
      <c r="I7" s="80" t="s">
        <v>210</v>
      </c>
      <c r="J7" s="80" t="s">
        <v>211</v>
      </c>
    </row>
    <row r="8" spans="1:11" s="86" customFormat="1" x14ac:dyDescent="0.25">
      <c r="A8" s="81"/>
      <c r="B8" s="82"/>
      <c r="C8" s="83"/>
      <c r="D8" s="84">
        <v>1</v>
      </c>
      <c r="E8" s="85">
        <v>2</v>
      </c>
      <c r="F8" s="85">
        <v>3</v>
      </c>
      <c r="G8" s="85">
        <v>4</v>
      </c>
      <c r="H8" s="85">
        <v>5</v>
      </c>
      <c r="I8" s="85">
        <v>6</v>
      </c>
      <c r="J8" s="85">
        <v>7</v>
      </c>
    </row>
    <row r="9" spans="1:11" s="86" customFormat="1" ht="43.9" customHeight="1" x14ac:dyDescent="0.25">
      <c r="A9" s="87"/>
      <c r="B9" s="88" t="s">
        <v>95</v>
      </c>
      <c r="C9" s="89"/>
      <c r="D9" s="90" t="s">
        <v>256</v>
      </c>
      <c r="E9" s="91">
        <f>SUM(E10+E36+E175)</f>
        <v>0</v>
      </c>
      <c r="F9" s="92">
        <v>1736713</v>
      </c>
      <c r="G9" s="92">
        <v>2057020</v>
      </c>
      <c r="H9" s="93">
        <v>2514367</v>
      </c>
      <c r="I9" s="93">
        <v>2513617</v>
      </c>
      <c r="J9" s="93">
        <v>2513617</v>
      </c>
    </row>
    <row r="10" spans="1:11" ht="26.45" customHeight="1" x14ac:dyDescent="0.25">
      <c r="A10" s="331" t="s">
        <v>96</v>
      </c>
      <c r="B10" s="332"/>
      <c r="C10" s="333"/>
      <c r="D10" s="94" t="s">
        <v>97</v>
      </c>
      <c r="E10" s="95">
        <f>SUM(E11)</f>
        <v>0</v>
      </c>
      <c r="F10" s="95">
        <f t="shared" ref="F10:J10" si="0">SUM(F11)</f>
        <v>26506</v>
      </c>
      <c r="G10" s="95">
        <v>22900</v>
      </c>
      <c r="H10" s="96">
        <f t="shared" si="0"/>
        <v>29364</v>
      </c>
      <c r="I10" s="96">
        <f t="shared" si="0"/>
        <v>29364</v>
      </c>
      <c r="J10" s="96">
        <f t="shared" si="0"/>
        <v>29364</v>
      </c>
    </row>
    <row r="11" spans="1:11" ht="26.45" customHeight="1" x14ac:dyDescent="0.25">
      <c r="A11" s="334" t="s">
        <v>98</v>
      </c>
      <c r="B11" s="335"/>
      <c r="C11" s="336"/>
      <c r="D11" s="97" t="s">
        <v>99</v>
      </c>
      <c r="E11" s="98">
        <f>SUM(E12+E24)</f>
        <v>0</v>
      </c>
      <c r="F11" s="98">
        <f t="shared" ref="F11:H11" si="1">SUM(F12+F24)</f>
        <v>26506</v>
      </c>
      <c r="G11" s="98">
        <v>22900</v>
      </c>
      <c r="H11" s="99">
        <f t="shared" si="1"/>
        <v>29364</v>
      </c>
      <c r="I11" s="99">
        <f t="shared" ref="I11:J11" si="2">SUM(I12+I24)</f>
        <v>29364</v>
      </c>
      <c r="J11" s="99">
        <f t="shared" si="2"/>
        <v>29364</v>
      </c>
    </row>
    <row r="12" spans="1:11" ht="14.45" customHeight="1" x14ac:dyDescent="0.25">
      <c r="A12" s="337" t="s">
        <v>100</v>
      </c>
      <c r="B12" s="338"/>
      <c r="C12" s="339"/>
      <c r="D12" s="100" t="s">
        <v>101</v>
      </c>
      <c r="E12" s="101">
        <f>SUM(E13)</f>
        <v>0</v>
      </c>
      <c r="F12" s="101">
        <f t="shared" ref="F12:J12" si="3">SUM(F13)</f>
        <v>8547</v>
      </c>
      <c r="G12" s="101">
        <v>10724</v>
      </c>
      <c r="H12" s="102">
        <f t="shared" si="3"/>
        <v>15983</v>
      </c>
      <c r="I12" s="102">
        <f t="shared" si="3"/>
        <v>15983</v>
      </c>
      <c r="J12" s="102">
        <f t="shared" si="3"/>
        <v>15983</v>
      </c>
    </row>
    <row r="13" spans="1:11" x14ac:dyDescent="0.25">
      <c r="A13" s="340">
        <v>3</v>
      </c>
      <c r="B13" s="341"/>
      <c r="C13" s="342"/>
      <c r="D13" s="103" t="s">
        <v>39</v>
      </c>
      <c r="E13" s="104">
        <f>SUM(E14+E21)</f>
        <v>0</v>
      </c>
      <c r="F13" s="104">
        <f t="shared" ref="F13" si="4">SUM(F14+F21)</f>
        <v>8547</v>
      </c>
      <c r="G13" s="104"/>
      <c r="H13" s="105">
        <v>15983</v>
      </c>
      <c r="I13" s="105">
        <v>15983</v>
      </c>
      <c r="J13" s="105">
        <v>15983</v>
      </c>
    </row>
    <row r="14" spans="1:11" x14ac:dyDescent="0.25">
      <c r="A14" s="343">
        <v>31</v>
      </c>
      <c r="B14" s="344"/>
      <c r="C14" s="345"/>
      <c r="D14" s="106" t="s">
        <v>40</v>
      </c>
      <c r="E14" s="107">
        <f>SUM(E15+E17+E19)</f>
        <v>0</v>
      </c>
      <c r="F14" s="107">
        <f>SUM(F15+F17+F19)</f>
        <v>7993</v>
      </c>
      <c r="G14" s="107"/>
      <c r="H14" s="108">
        <f t="shared" ref="H14" si="5">SUM(H15+H17+H19)</f>
        <v>15330</v>
      </c>
      <c r="I14" s="108">
        <f t="shared" ref="I14:J14" si="6">SUM(I15+I17+I19)</f>
        <v>15330</v>
      </c>
      <c r="J14" s="108">
        <f t="shared" si="6"/>
        <v>15330</v>
      </c>
    </row>
    <row r="15" spans="1:11" x14ac:dyDescent="0.25">
      <c r="A15" s="109">
        <v>311</v>
      </c>
      <c r="B15" s="110"/>
      <c r="C15" s="111"/>
      <c r="D15" s="111" t="s">
        <v>102</v>
      </c>
      <c r="E15" s="112">
        <f>SUM(E16)</f>
        <v>0</v>
      </c>
      <c r="F15" s="112">
        <f t="shared" ref="F15:G15" si="7">SUM(F16)</f>
        <v>5867</v>
      </c>
      <c r="G15" s="112">
        <f t="shared" si="7"/>
        <v>0</v>
      </c>
      <c r="H15" s="113">
        <v>11757</v>
      </c>
      <c r="I15" s="113">
        <v>11757</v>
      </c>
      <c r="J15" s="113">
        <v>11757</v>
      </c>
    </row>
    <row r="16" spans="1:11" x14ac:dyDescent="0.25">
      <c r="A16" s="114">
        <v>3111</v>
      </c>
      <c r="B16" s="115"/>
      <c r="C16" s="116"/>
      <c r="D16" s="116" t="s">
        <v>103</v>
      </c>
      <c r="E16" s="117"/>
      <c r="F16" s="117">
        <v>5867</v>
      </c>
      <c r="G16" s="117"/>
      <c r="H16" s="118"/>
      <c r="I16" s="118"/>
      <c r="J16" s="118"/>
    </row>
    <row r="17" spans="1:10" x14ac:dyDescent="0.25">
      <c r="A17" s="109">
        <v>312</v>
      </c>
      <c r="B17" s="110"/>
      <c r="C17" s="111"/>
      <c r="D17" s="111" t="s">
        <v>104</v>
      </c>
      <c r="E17" s="112">
        <f>SUM(E18)</f>
        <v>0</v>
      </c>
      <c r="F17" s="112">
        <f t="shared" ref="F17:G17" si="8">SUM(F18)</f>
        <v>1158</v>
      </c>
      <c r="G17" s="112">
        <f t="shared" si="8"/>
        <v>0</v>
      </c>
      <c r="H17" s="113">
        <v>1633</v>
      </c>
      <c r="I17" s="113">
        <v>1633</v>
      </c>
      <c r="J17" s="113">
        <v>1633</v>
      </c>
    </row>
    <row r="18" spans="1:10" x14ac:dyDescent="0.25">
      <c r="A18" s="114">
        <v>3121</v>
      </c>
      <c r="B18" s="115"/>
      <c r="C18" s="116"/>
      <c r="D18" s="116" t="s">
        <v>104</v>
      </c>
      <c r="E18" s="117"/>
      <c r="F18" s="117">
        <v>1158</v>
      </c>
      <c r="G18" s="117"/>
      <c r="H18" s="118"/>
      <c r="I18" s="118"/>
      <c r="J18" s="118"/>
    </row>
    <row r="19" spans="1:10" x14ac:dyDescent="0.25">
      <c r="A19" s="109">
        <v>313</v>
      </c>
      <c r="B19" s="110"/>
      <c r="C19" s="111"/>
      <c r="D19" s="111" t="s">
        <v>105</v>
      </c>
      <c r="E19" s="112">
        <f>SUM(E20)</f>
        <v>0</v>
      </c>
      <c r="F19" s="112">
        <f t="shared" ref="F19:G19" si="9">SUM(F20)</f>
        <v>968</v>
      </c>
      <c r="G19" s="112">
        <f t="shared" si="9"/>
        <v>0</v>
      </c>
      <c r="H19" s="113">
        <v>1940</v>
      </c>
      <c r="I19" s="113">
        <v>1940</v>
      </c>
      <c r="J19" s="113">
        <v>1940</v>
      </c>
    </row>
    <row r="20" spans="1:10" ht="25.5" x14ac:dyDescent="0.25">
      <c r="A20" s="114">
        <v>3132</v>
      </c>
      <c r="B20" s="115"/>
      <c r="C20" s="116"/>
      <c r="D20" s="116" t="s">
        <v>106</v>
      </c>
      <c r="E20" s="117"/>
      <c r="F20" s="117">
        <v>968</v>
      </c>
      <c r="G20" s="117"/>
      <c r="H20" s="118"/>
      <c r="I20" s="118"/>
      <c r="J20" s="118"/>
    </row>
    <row r="21" spans="1:10" x14ac:dyDescent="0.25">
      <c r="A21" s="343">
        <v>32</v>
      </c>
      <c r="B21" s="344"/>
      <c r="C21" s="345"/>
      <c r="D21" s="106" t="s">
        <v>41</v>
      </c>
      <c r="E21" s="107">
        <f>SUM(E22)</f>
        <v>0</v>
      </c>
      <c r="F21" s="107">
        <f t="shared" ref="F21:J22" si="10">SUM(F22)</f>
        <v>554</v>
      </c>
      <c r="G21" s="107">
        <f t="shared" si="10"/>
        <v>0</v>
      </c>
      <c r="H21" s="108">
        <f t="shared" si="10"/>
        <v>653</v>
      </c>
      <c r="I21" s="108">
        <f t="shared" si="10"/>
        <v>653</v>
      </c>
      <c r="J21" s="108">
        <f t="shared" si="10"/>
        <v>653</v>
      </c>
    </row>
    <row r="22" spans="1:10" x14ac:dyDescent="0.25">
      <c r="A22" s="109">
        <v>321</v>
      </c>
      <c r="B22" s="110"/>
      <c r="C22" s="111"/>
      <c r="D22" s="111" t="s">
        <v>107</v>
      </c>
      <c r="E22" s="112">
        <f>SUM(E23)</f>
        <v>0</v>
      </c>
      <c r="F22" s="112">
        <f t="shared" si="10"/>
        <v>554</v>
      </c>
      <c r="G22" s="112">
        <f t="shared" si="10"/>
        <v>0</v>
      </c>
      <c r="H22" s="113">
        <v>653</v>
      </c>
      <c r="I22" s="113">
        <v>653</v>
      </c>
      <c r="J22" s="113">
        <v>653</v>
      </c>
    </row>
    <row r="23" spans="1:10" ht="25.5" x14ac:dyDescent="0.25">
      <c r="A23" s="114">
        <v>3212</v>
      </c>
      <c r="B23" s="115"/>
      <c r="C23" s="116"/>
      <c r="D23" s="116" t="s">
        <v>108</v>
      </c>
      <c r="E23" s="117"/>
      <c r="F23" s="117">
        <v>554</v>
      </c>
      <c r="G23" s="117"/>
      <c r="H23" s="118"/>
      <c r="I23" s="118"/>
      <c r="J23" s="118"/>
    </row>
    <row r="24" spans="1:10" x14ac:dyDescent="0.25">
      <c r="A24" s="119" t="s">
        <v>109</v>
      </c>
      <c r="B24" s="120"/>
      <c r="C24" s="120"/>
      <c r="D24" s="121" t="s">
        <v>110</v>
      </c>
      <c r="E24" s="122">
        <f>SUM(E25)</f>
        <v>0</v>
      </c>
      <c r="F24" s="122">
        <f t="shared" ref="F24:J24" si="11">SUM(F25)</f>
        <v>17959</v>
      </c>
      <c r="G24" s="122">
        <v>12176</v>
      </c>
      <c r="H24" s="123">
        <f t="shared" si="11"/>
        <v>13381</v>
      </c>
      <c r="I24" s="123">
        <f t="shared" si="11"/>
        <v>13381</v>
      </c>
      <c r="J24" s="123">
        <f t="shared" si="11"/>
        <v>13381</v>
      </c>
    </row>
    <row r="25" spans="1:10" s="127" customFormat="1" x14ac:dyDescent="0.25">
      <c r="A25" s="124">
        <v>3</v>
      </c>
      <c r="B25" s="125"/>
      <c r="C25" s="126"/>
      <c r="D25" s="126" t="s">
        <v>39</v>
      </c>
      <c r="E25" s="104">
        <f>SUM(E26+E33)</f>
        <v>0</v>
      </c>
      <c r="F25" s="104">
        <f t="shared" ref="F25:H25" si="12">SUM(F26+F33)</f>
        <v>17959</v>
      </c>
      <c r="G25" s="104">
        <f t="shared" si="12"/>
        <v>0</v>
      </c>
      <c r="H25" s="105">
        <f t="shared" si="12"/>
        <v>13381</v>
      </c>
      <c r="I25" s="105">
        <f t="shared" ref="I25:J25" si="13">SUM(I26+I33)</f>
        <v>13381</v>
      </c>
      <c r="J25" s="105">
        <f t="shared" si="13"/>
        <v>13381</v>
      </c>
    </row>
    <row r="26" spans="1:10" x14ac:dyDescent="0.25">
      <c r="A26" s="128">
        <v>31</v>
      </c>
      <c r="B26" s="129"/>
      <c r="C26" s="106"/>
      <c r="D26" s="106" t="s">
        <v>40</v>
      </c>
      <c r="E26" s="107">
        <f>SUM(E27+E29+E31)</f>
        <v>0</v>
      </c>
      <c r="F26" s="107">
        <f t="shared" ref="F26:H26" si="14">SUM(F27+F29+F31)</f>
        <v>16708</v>
      </c>
      <c r="G26" s="107">
        <f t="shared" si="14"/>
        <v>0</v>
      </c>
      <c r="H26" s="108">
        <f t="shared" si="14"/>
        <v>12834</v>
      </c>
      <c r="I26" s="108">
        <f t="shared" ref="I26:J26" si="15">SUM(I27+I29+I31)</f>
        <v>12834</v>
      </c>
      <c r="J26" s="108">
        <f t="shared" si="15"/>
        <v>12834</v>
      </c>
    </row>
    <row r="27" spans="1:10" x14ac:dyDescent="0.25">
      <c r="A27" s="109">
        <v>311</v>
      </c>
      <c r="B27" s="110"/>
      <c r="C27" s="111"/>
      <c r="D27" s="111" t="s">
        <v>102</v>
      </c>
      <c r="E27" s="112">
        <f>SUM(E28)</f>
        <v>0</v>
      </c>
      <c r="F27" s="112">
        <f t="shared" ref="F27:G27" si="16">SUM(F28)</f>
        <v>12674</v>
      </c>
      <c r="G27" s="112">
        <f t="shared" si="16"/>
        <v>0</v>
      </c>
      <c r="H27" s="113">
        <v>9843</v>
      </c>
      <c r="I27" s="113">
        <v>9843</v>
      </c>
      <c r="J27" s="113">
        <v>9843</v>
      </c>
    </row>
    <row r="28" spans="1:10" ht="18" customHeight="1" x14ac:dyDescent="0.25">
      <c r="A28" s="114">
        <v>3111</v>
      </c>
      <c r="B28" s="115"/>
      <c r="C28" s="116"/>
      <c r="D28" s="116" t="s">
        <v>103</v>
      </c>
      <c r="E28" s="117"/>
      <c r="F28" s="117">
        <v>12674</v>
      </c>
      <c r="G28" s="117"/>
      <c r="H28" s="118"/>
      <c r="I28" s="118"/>
      <c r="J28" s="118"/>
    </row>
    <row r="29" spans="1:10" ht="18.600000000000001" customHeight="1" x14ac:dyDescent="0.25">
      <c r="A29" s="109">
        <v>312</v>
      </c>
      <c r="B29" s="110"/>
      <c r="C29" s="111"/>
      <c r="D29" s="111" t="s">
        <v>104</v>
      </c>
      <c r="E29" s="112">
        <f>SUM(E30)</f>
        <v>0</v>
      </c>
      <c r="F29" s="112">
        <f t="shared" ref="F29:G29" si="17">SUM(F30)</f>
        <v>1942</v>
      </c>
      <c r="G29" s="112">
        <f t="shared" si="17"/>
        <v>0</v>
      </c>
      <c r="H29" s="113">
        <v>1367</v>
      </c>
      <c r="I29" s="113">
        <v>1367</v>
      </c>
      <c r="J29" s="113">
        <v>1367</v>
      </c>
    </row>
    <row r="30" spans="1:10" ht="15" customHeight="1" x14ac:dyDescent="0.25">
      <c r="A30" s="114">
        <v>3121</v>
      </c>
      <c r="B30" s="115"/>
      <c r="C30" s="116"/>
      <c r="D30" s="116" t="s">
        <v>104</v>
      </c>
      <c r="E30" s="117"/>
      <c r="F30" s="117">
        <v>1942</v>
      </c>
      <c r="G30" s="117"/>
      <c r="H30" s="118"/>
      <c r="I30" s="118"/>
      <c r="J30" s="118"/>
    </row>
    <row r="31" spans="1:10" x14ac:dyDescent="0.25">
      <c r="A31" s="109">
        <v>313</v>
      </c>
      <c r="B31" s="110"/>
      <c r="C31" s="111"/>
      <c r="D31" s="111" t="s">
        <v>105</v>
      </c>
      <c r="E31" s="112">
        <f>SUM(E32)</f>
        <v>0</v>
      </c>
      <c r="F31" s="130">
        <f t="shared" ref="F31:G31" si="18">SUM(F32)</f>
        <v>2092</v>
      </c>
      <c r="G31" s="112">
        <f t="shared" si="18"/>
        <v>0</v>
      </c>
      <c r="H31" s="113">
        <v>1624</v>
      </c>
      <c r="I31" s="113">
        <v>1624</v>
      </c>
      <c r="J31" s="113">
        <v>1624</v>
      </c>
    </row>
    <row r="32" spans="1:10" ht="24" customHeight="1" x14ac:dyDescent="0.25">
      <c r="A32" s="114">
        <v>3132</v>
      </c>
      <c r="B32" s="115"/>
      <c r="C32" s="116"/>
      <c r="D32" s="116" t="s">
        <v>106</v>
      </c>
      <c r="E32" s="117"/>
      <c r="F32" s="117">
        <v>2092</v>
      </c>
      <c r="G32" s="117"/>
      <c r="H32" s="118"/>
      <c r="I32" s="118"/>
      <c r="J32" s="118"/>
    </row>
    <row r="33" spans="1:10" x14ac:dyDescent="0.25">
      <c r="A33" s="128">
        <v>32</v>
      </c>
      <c r="B33" s="129"/>
      <c r="C33" s="106"/>
      <c r="D33" s="106" t="s">
        <v>41</v>
      </c>
      <c r="E33" s="107">
        <f>SUM(E34)</f>
        <v>0</v>
      </c>
      <c r="F33" s="107">
        <f t="shared" ref="F33:J34" si="19">SUM(F34)</f>
        <v>1251</v>
      </c>
      <c r="G33" s="107">
        <f t="shared" si="19"/>
        <v>0</v>
      </c>
      <c r="H33" s="108">
        <f t="shared" si="19"/>
        <v>547</v>
      </c>
      <c r="I33" s="108">
        <f t="shared" si="19"/>
        <v>547</v>
      </c>
      <c r="J33" s="108">
        <f t="shared" si="19"/>
        <v>547</v>
      </c>
    </row>
    <row r="34" spans="1:10" ht="27" customHeight="1" x14ac:dyDescent="0.25">
      <c r="A34" s="109">
        <v>321</v>
      </c>
      <c r="B34" s="110"/>
      <c r="C34" s="111"/>
      <c r="D34" s="111" t="s">
        <v>107</v>
      </c>
      <c r="E34" s="112">
        <f>SUM(E35)</f>
        <v>0</v>
      </c>
      <c r="F34" s="112">
        <f t="shared" si="19"/>
        <v>1251</v>
      </c>
      <c r="G34" s="112">
        <f t="shared" si="19"/>
        <v>0</v>
      </c>
      <c r="H34" s="113">
        <v>547</v>
      </c>
      <c r="I34" s="113">
        <v>547</v>
      </c>
      <c r="J34" s="113">
        <v>547</v>
      </c>
    </row>
    <row r="35" spans="1:10" ht="39.6" customHeight="1" x14ac:dyDescent="0.25">
      <c r="A35" s="114">
        <v>3212</v>
      </c>
      <c r="B35" s="115"/>
      <c r="C35" s="116"/>
      <c r="D35" s="116" t="s">
        <v>108</v>
      </c>
      <c r="E35" s="117"/>
      <c r="F35" s="117">
        <v>1251</v>
      </c>
      <c r="G35" s="117"/>
      <c r="H35" s="118"/>
      <c r="I35" s="118"/>
      <c r="J35" s="118"/>
    </row>
    <row r="36" spans="1:10" ht="25.5" x14ac:dyDescent="0.25">
      <c r="A36" s="331" t="s">
        <v>111</v>
      </c>
      <c r="B36" s="332"/>
      <c r="C36" s="333"/>
      <c r="D36" s="94" t="s">
        <v>112</v>
      </c>
      <c r="E36" s="131">
        <f>SUM(E37+E163+E169+E388)</f>
        <v>0</v>
      </c>
      <c r="F36" s="131">
        <v>1566135</v>
      </c>
      <c r="G36" s="131">
        <v>1856000</v>
      </c>
      <c r="H36" s="132">
        <v>2258009</v>
      </c>
      <c r="I36" s="132">
        <v>2258009</v>
      </c>
      <c r="J36" s="132">
        <v>2258009</v>
      </c>
    </row>
    <row r="37" spans="1:10" ht="38.25" x14ac:dyDescent="0.25">
      <c r="A37" s="334" t="s">
        <v>113</v>
      </c>
      <c r="B37" s="335"/>
      <c r="C37" s="336"/>
      <c r="D37" s="97" t="s">
        <v>114</v>
      </c>
      <c r="E37" s="133">
        <f>SUM(E38+E73+E111+E145)</f>
        <v>0</v>
      </c>
      <c r="F37" s="133">
        <v>1553888</v>
      </c>
      <c r="G37" s="133">
        <v>1831500</v>
      </c>
      <c r="H37" s="134">
        <v>2233409</v>
      </c>
      <c r="I37" s="134">
        <v>2233409</v>
      </c>
      <c r="J37" s="134">
        <v>2233409</v>
      </c>
    </row>
    <row r="38" spans="1:10" ht="21.6" customHeight="1" x14ac:dyDescent="0.25">
      <c r="A38" s="324" t="s">
        <v>100</v>
      </c>
      <c r="B38" s="325"/>
      <c r="C38" s="326"/>
      <c r="D38" s="135" t="s">
        <v>101</v>
      </c>
      <c r="E38" s="101">
        <f>SUM(E39)</f>
        <v>0</v>
      </c>
      <c r="F38" s="274">
        <f t="shared" ref="F38:J38" si="20">SUM(F39)</f>
        <v>21600</v>
      </c>
      <c r="G38" s="101">
        <f t="shared" si="20"/>
        <v>0</v>
      </c>
      <c r="H38" s="102">
        <f t="shared" si="20"/>
        <v>16789</v>
      </c>
      <c r="I38" s="102">
        <f t="shared" si="20"/>
        <v>16789</v>
      </c>
      <c r="J38" s="102">
        <f t="shared" si="20"/>
        <v>16789</v>
      </c>
    </row>
    <row r="39" spans="1:10" ht="18" customHeight="1" x14ac:dyDescent="0.25">
      <c r="A39" s="340">
        <v>3</v>
      </c>
      <c r="B39" s="341"/>
      <c r="C39" s="342"/>
      <c r="D39" s="103" t="s">
        <v>39</v>
      </c>
      <c r="E39" s="104">
        <f>SUM(E40+E69)</f>
        <v>0</v>
      </c>
      <c r="F39" s="275">
        <f t="shared" ref="F39:G39" si="21">SUM(F40+F69)</f>
        <v>21600</v>
      </c>
      <c r="G39" s="104">
        <f t="shared" si="21"/>
        <v>0</v>
      </c>
      <c r="H39" s="105">
        <v>16789</v>
      </c>
      <c r="I39" s="105">
        <v>16789</v>
      </c>
      <c r="J39" s="105">
        <v>16789</v>
      </c>
    </row>
    <row r="40" spans="1:10" ht="14.45" customHeight="1" x14ac:dyDescent="0.25">
      <c r="A40" s="346">
        <v>32</v>
      </c>
      <c r="B40" s="347"/>
      <c r="C40" s="348"/>
      <c r="D40" s="136" t="s">
        <v>41</v>
      </c>
      <c r="E40" s="107">
        <f>SUM(E41+E46+E53+E63)</f>
        <v>0</v>
      </c>
      <c r="F40" s="276">
        <f t="shared" ref="F40" si="22">SUM(F41+F46+F53+F63)</f>
        <v>21600</v>
      </c>
      <c r="G40" s="107"/>
      <c r="H40" s="108">
        <v>16789</v>
      </c>
      <c r="I40" s="108">
        <v>16789</v>
      </c>
      <c r="J40" s="108">
        <v>16789</v>
      </c>
    </row>
    <row r="41" spans="1:10" ht="14.45" customHeight="1" x14ac:dyDescent="0.25">
      <c r="A41" s="137">
        <v>321</v>
      </c>
      <c r="B41" s="138"/>
      <c r="C41" s="139"/>
      <c r="D41" s="111" t="s">
        <v>107</v>
      </c>
      <c r="E41" s="112">
        <f>SUM(E42:E45)</f>
        <v>0</v>
      </c>
      <c r="F41" s="112">
        <f t="shared" ref="F41:H41" si="23">SUM(F42:F45)</f>
        <v>0</v>
      </c>
      <c r="G41" s="112">
        <f t="shared" si="23"/>
        <v>0</v>
      </c>
      <c r="H41" s="113">
        <f t="shared" si="23"/>
        <v>0</v>
      </c>
      <c r="I41" s="113">
        <f t="shared" ref="I41:J41" si="24">SUM(I42:I45)</f>
        <v>0</v>
      </c>
      <c r="J41" s="113">
        <f t="shared" si="24"/>
        <v>0</v>
      </c>
    </row>
    <row r="42" spans="1:10" ht="14.45" customHeight="1" x14ac:dyDescent="0.25">
      <c r="A42" s="140">
        <v>3211</v>
      </c>
      <c r="B42" s="141"/>
      <c r="C42" s="142"/>
      <c r="D42" s="116" t="s">
        <v>115</v>
      </c>
      <c r="E42" s="117"/>
      <c r="F42" s="117"/>
      <c r="G42" s="117"/>
      <c r="H42" s="118"/>
      <c r="I42" s="118"/>
      <c r="J42" s="118"/>
    </row>
    <row r="43" spans="1:10" ht="25.15" customHeight="1" x14ac:dyDescent="0.25">
      <c r="A43" s="140">
        <v>3212</v>
      </c>
      <c r="B43" s="141"/>
      <c r="C43" s="142"/>
      <c r="D43" s="116" t="s">
        <v>116</v>
      </c>
      <c r="E43" s="117"/>
      <c r="F43" s="117"/>
      <c r="G43" s="117"/>
      <c r="H43" s="118">
        <v>0</v>
      </c>
      <c r="I43" s="118">
        <v>0</v>
      </c>
      <c r="J43" s="118">
        <v>0</v>
      </c>
    </row>
    <row r="44" spans="1:10" ht="14.45" customHeight="1" x14ac:dyDescent="0.25">
      <c r="A44" s="140">
        <v>3213</v>
      </c>
      <c r="B44" s="141"/>
      <c r="C44" s="142"/>
      <c r="D44" s="116" t="s">
        <v>117</v>
      </c>
      <c r="E44" s="117"/>
      <c r="F44" s="117"/>
      <c r="G44" s="117"/>
      <c r="H44" s="118">
        <v>0</v>
      </c>
      <c r="I44" s="118">
        <v>0</v>
      </c>
      <c r="J44" s="118">
        <v>0</v>
      </c>
    </row>
    <row r="45" spans="1:10" ht="25.9" customHeight="1" x14ac:dyDescent="0.25">
      <c r="A45" s="140">
        <v>3214</v>
      </c>
      <c r="B45" s="141"/>
      <c r="C45" s="142"/>
      <c r="D45" s="116" t="s">
        <v>118</v>
      </c>
      <c r="E45" s="117"/>
      <c r="F45" s="117"/>
      <c r="G45" s="117"/>
      <c r="H45" s="118">
        <v>0</v>
      </c>
      <c r="I45" s="118">
        <v>0</v>
      </c>
      <c r="J45" s="118">
        <v>0</v>
      </c>
    </row>
    <row r="46" spans="1:10" ht="19.899999999999999" customHeight="1" x14ac:dyDescent="0.25">
      <c r="A46" s="137">
        <v>322</v>
      </c>
      <c r="B46" s="138"/>
      <c r="C46" s="139"/>
      <c r="D46" s="111" t="s">
        <v>119</v>
      </c>
      <c r="E46" s="112">
        <f>SUM(E47:E52)</f>
        <v>0</v>
      </c>
      <c r="F46" s="277">
        <f t="shared" ref="F46:G46" si="25">SUM(F47:F52)</f>
        <v>6600</v>
      </c>
      <c r="G46" s="112">
        <f t="shared" si="25"/>
        <v>0</v>
      </c>
      <c r="H46" s="113">
        <v>4789</v>
      </c>
      <c r="I46" s="113">
        <v>4789</v>
      </c>
      <c r="J46" s="113">
        <v>4789</v>
      </c>
    </row>
    <row r="47" spans="1:10" ht="26.45" customHeight="1" x14ac:dyDescent="0.25">
      <c r="A47" s="140">
        <v>3221</v>
      </c>
      <c r="B47" s="141"/>
      <c r="C47" s="142"/>
      <c r="D47" s="116" t="s">
        <v>120</v>
      </c>
      <c r="E47" s="117"/>
      <c r="F47" s="117">
        <v>2880</v>
      </c>
      <c r="G47" s="117"/>
      <c r="H47" s="118"/>
      <c r="I47" s="118"/>
      <c r="J47" s="118"/>
    </row>
    <row r="48" spans="1:10" ht="18" customHeight="1" x14ac:dyDescent="0.25">
      <c r="A48" s="140">
        <v>3222</v>
      </c>
      <c r="B48" s="141"/>
      <c r="C48" s="142"/>
      <c r="D48" s="116" t="s">
        <v>121</v>
      </c>
      <c r="E48" s="117"/>
      <c r="F48" s="117">
        <v>22</v>
      </c>
      <c r="G48" s="117"/>
      <c r="H48" s="118"/>
      <c r="I48" s="118"/>
      <c r="J48" s="118"/>
    </row>
    <row r="49" spans="1:10" ht="18" customHeight="1" x14ac:dyDescent="0.25">
      <c r="A49" s="140">
        <v>3223</v>
      </c>
      <c r="B49" s="141"/>
      <c r="C49" s="142"/>
      <c r="D49" s="116" t="s">
        <v>122</v>
      </c>
      <c r="E49" s="117"/>
      <c r="F49" s="117">
        <v>3484</v>
      </c>
      <c r="G49" s="117"/>
      <c r="H49" s="118"/>
      <c r="I49" s="118"/>
      <c r="J49" s="118"/>
    </row>
    <row r="50" spans="1:10" ht="28.15" customHeight="1" x14ac:dyDescent="0.25">
      <c r="A50" s="140">
        <v>3224</v>
      </c>
      <c r="B50" s="141"/>
      <c r="C50" s="142"/>
      <c r="D50" s="116" t="s">
        <v>123</v>
      </c>
      <c r="E50" s="117"/>
      <c r="F50" s="117">
        <v>214</v>
      </c>
      <c r="G50" s="117"/>
      <c r="H50" s="118"/>
      <c r="I50" s="118"/>
      <c r="J50" s="118"/>
    </row>
    <row r="51" spans="1:10" ht="18.600000000000001" customHeight="1" x14ac:dyDescent="0.25">
      <c r="A51" s="140">
        <v>3225</v>
      </c>
      <c r="B51" s="141"/>
      <c r="C51" s="142"/>
      <c r="D51" s="116" t="s">
        <v>124</v>
      </c>
      <c r="E51" s="117"/>
      <c r="F51" s="117"/>
      <c r="G51" s="117"/>
      <c r="H51" s="118"/>
      <c r="I51" s="118"/>
      <c r="J51" s="118"/>
    </row>
    <row r="52" spans="1:10" ht="24.6" customHeight="1" x14ac:dyDescent="0.25">
      <c r="A52" s="140">
        <v>3227</v>
      </c>
      <c r="B52" s="141"/>
      <c r="C52" s="142"/>
      <c r="D52" s="116" t="s">
        <v>125</v>
      </c>
      <c r="E52" s="117"/>
      <c r="F52" s="117"/>
      <c r="G52" s="117"/>
      <c r="H52" s="118">
        <v>0</v>
      </c>
      <c r="I52" s="118">
        <v>0</v>
      </c>
      <c r="J52" s="118">
        <v>0</v>
      </c>
    </row>
    <row r="53" spans="1:10" ht="18.600000000000001" customHeight="1" x14ac:dyDescent="0.25">
      <c r="A53" s="143">
        <v>323</v>
      </c>
      <c r="B53" s="144"/>
      <c r="C53" s="145"/>
      <c r="D53" s="111" t="s">
        <v>126</v>
      </c>
      <c r="E53" s="112">
        <f>SUM(E54:E62)</f>
        <v>0</v>
      </c>
      <c r="F53" s="277">
        <f t="shared" ref="F53:G53" si="26">SUM(F54:F62)</f>
        <v>15000</v>
      </c>
      <c r="G53" s="112">
        <f t="shared" si="26"/>
        <v>0</v>
      </c>
      <c r="H53" s="113">
        <v>12000</v>
      </c>
      <c r="I53" s="113">
        <v>12000</v>
      </c>
      <c r="J53" s="113">
        <v>12000</v>
      </c>
    </row>
    <row r="54" spans="1:10" ht="18.600000000000001" customHeight="1" x14ac:dyDescent="0.25">
      <c r="A54" s="146">
        <v>3231</v>
      </c>
      <c r="B54" s="147"/>
      <c r="C54" s="148"/>
      <c r="D54" s="149" t="s">
        <v>127</v>
      </c>
      <c r="E54" s="117"/>
      <c r="F54" s="117">
        <v>9978</v>
      </c>
      <c r="G54" s="117"/>
      <c r="H54" s="118"/>
      <c r="I54" s="118"/>
      <c r="J54" s="118"/>
    </row>
    <row r="55" spans="1:10" ht="28.15" customHeight="1" x14ac:dyDescent="0.25">
      <c r="A55" s="140">
        <v>3232</v>
      </c>
      <c r="B55" s="141"/>
      <c r="C55" s="142"/>
      <c r="D55" s="116" t="s">
        <v>128</v>
      </c>
      <c r="E55" s="117"/>
      <c r="F55" s="117"/>
      <c r="G55" s="117"/>
      <c r="H55" s="118">
        <v>0</v>
      </c>
      <c r="I55" s="118">
        <v>0</v>
      </c>
      <c r="J55" s="118">
        <v>0</v>
      </c>
    </row>
    <row r="56" spans="1:10" ht="18.600000000000001" customHeight="1" x14ac:dyDescent="0.25">
      <c r="A56" s="140">
        <v>3233</v>
      </c>
      <c r="B56" s="141"/>
      <c r="C56" s="142"/>
      <c r="D56" s="116" t="s">
        <v>129</v>
      </c>
      <c r="E56" s="117"/>
      <c r="F56" s="117"/>
      <c r="G56" s="117"/>
      <c r="H56" s="118">
        <v>0</v>
      </c>
      <c r="I56" s="118">
        <v>0</v>
      </c>
      <c r="J56" s="118">
        <v>0</v>
      </c>
    </row>
    <row r="57" spans="1:10" ht="18.600000000000001" customHeight="1" x14ac:dyDescent="0.25">
      <c r="A57" s="140">
        <v>3234</v>
      </c>
      <c r="B57" s="141"/>
      <c r="C57" s="142"/>
      <c r="D57" s="116" t="s">
        <v>130</v>
      </c>
      <c r="E57" s="117"/>
      <c r="F57" s="117">
        <v>820</v>
      </c>
      <c r="G57" s="117"/>
      <c r="H57" s="118"/>
      <c r="I57" s="118"/>
      <c r="J57" s="118"/>
    </row>
    <row r="58" spans="1:10" ht="18.600000000000001" customHeight="1" x14ac:dyDescent="0.25">
      <c r="A58" s="140">
        <v>3235</v>
      </c>
      <c r="B58" s="141"/>
      <c r="C58" s="142"/>
      <c r="D58" s="116" t="s">
        <v>131</v>
      </c>
      <c r="E58" s="117"/>
      <c r="F58" s="117">
        <v>3469</v>
      </c>
      <c r="G58" s="117"/>
      <c r="H58" s="118"/>
      <c r="I58" s="118"/>
      <c r="J58" s="118"/>
    </row>
    <row r="59" spans="1:10" ht="18.600000000000001" customHeight="1" x14ac:dyDescent="0.25">
      <c r="A59" s="140">
        <v>3236</v>
      </c>
      <c r="B59" s="141"/>
      <c r="C59" s="142"/>
      <c r="D59" s="150" t="s">
        <v>132</v>
      </c>
      <c r="E59" s="117"/>
      <c r="F59" s="117"/>
      <c r="G59" s="117"/>
      <c r="H59" s="118"/>
      <c r="I59" s="118"/>
      <c r="J59" s="118"/>
    </row>
    <row r="60" spans="1:10" ht="18.600000000000001" customHeight="1" x14ac:dyDescent="0.25">
      <c r="A60" s="140">
        <v>3237</v>
      </c>
      <c r="B60" s="141"/>
      <c r="C60" s="142"/>
      <c r="D60" s="150" t="s">
        <v>133</v>
      </c>
      <c r="E60" s="117"/>
      <c r="F60" s="117">
        <v>62</v>
      </c>
      <c r="G60" s="117"/>
      <c r="H60" s="118"/>
      <c r="I60" s="118"/>
      <c r="J60" s="118"/>
    </row>
    <row r="61" spans="1:10" ht="18.600000000000001" customHeight="1" x14ac:dyDescent="0.25">
      <c r="A61" s="140">
        <v>3238</v>
      </c>
      <c r="B61" s="141"/>
      <c r="C61" s="142"/>
      <c r="D61" s="150" t="s">
        <v>134</v>
      </c>
      <c r="E61" s="117"/>
      <c r="F61" s="117">
        <v>327</v>
      </c>
      <c r="G61" s="117"/>
      <c r="H61" s="118"/>
      <c r="I61" s="118"/>
      <c r="J61" s="118"/>
    </row>
    <row r="62" spans="1:10" ht="18.600000000000001" customHeight="1" x14ac:dyDescent="0.25">
      <c r="A62" s="140">
        <v>3239</v>
      </c>
      <c r="B62" s="141"/>
      <c r="C62" s="142"/>
      <c r="D62" s="150" t="s">
        <v>135</v>
      </c>
      <c r="E62" s="117"/>
      <c r="F62" s="117">
        <v>344</v>
      </c>
      <c r="G62" s="117"/>
      <c r="H62" s="118"/>
      <c r="I62" s="118"/>
      <c r="J62" s="118"/>
    </row>
    <row r="63" spans="1:10" ht="26.45" customHeight="1" x14ac:dyDescent="0.25">
      <c r="A63" s="151">
        <v>329</v>
      </c>
      <c r="B63" s="152"/>
      <c r="C63" s="153"/>
      <c r="D63" s="154" t="s">
        <v>136</v>
      </c>
      <c r="E63" s="155">
        <f>SUM(E64:E68)</f>
        <v>0</v>
      </c>
      <c r="F63" s="155">
        <f t="shared" ref="F63:H63" si="27">SUM(F64:F68)</f>
        <v>0</v>
      </c>
      <c r="G63" s="155">
        <f t="shared" si="27"/>
        <v>0</v>
      </c>
      <c r="H63" s="155">
        <f t="shared" si="27"/>
        <v>0</v>
      </c>
      <c r="I63" s="155">
        <f t="shared" ref="I63:J63" si="28">SUM(I64:I68)</f>
        <v>0</v>
      </c>
      <c r="J63" s="155">
        <f t="shared" si="28"/>
        <v>0</v>
      </c>
    </row>
    <row r="64" spans="1:10" ht="16.899999999999999" customHeight="1" x14ac:dyDescent="0.25">
      <c r="A64" s="156">
        <v>3292</v>
      </c>
      <c r="B64" s="157"/>
      <c r="C64" s="158"/>
      <c r="D64" s="159" t="s">
        <v>137</v>
      </c>
      <c r="E64" s="160"/>
      <c r="F64" s="160"/>
      <c r="G64" s="160"/>
      <c r="H64" s="160"/>
      <c r="I64" s="160"/>
      <c r="J64" s="160"/>
    </row>
    <row r="65" spans="1:10" ht="15" customHeight="1" x14ac:dyDescent="0.25">
      <c r="A65" s="156">
        <v>3294</v>
      </c>
      <c r="B65" s="157"/>
      <c r="C65" s="158"/>
      <c r="D65" s="159" t="s">
        <v>138</v>
      </c>
      <c r="E65" s="160"/>
      <c r="F65" s="160"/>
      <c r="G65" s="160"/>
      <c r="H65" s="160"/>
      <c r="I65" s="160"/>
      <c r="J65" s="160"/>
    </row>
    <row r="66" spans="1:10" ht="16.149999999999999" customHeight="1" x14ac:dyDescent="0.25">
      <c r="A66" s="156">
        <v>3295</v>
      </c>
      <c r="B66" s="157"/>
      <c r="C66" s="158"/>
      <c r="D66" s="159" t="s">
        <v>139</v>
      </c>
      <c r="E66" s="160"/>
      <c r="F66" s="160"/>
      <c r="G66" s="160"/>
      <c r="H66" s="160"/>
      <c r="I66" s="160"/>
      <c r="J66" s="160"/>
    </row>
    <row r="67" spans="1:10" ht="16.149999999999999" customHeight="1" x14ac:dyDescent="0.25">
      <c r="A67" s="156">
        <v>3296</v>
      </c>
      <c r="B67" s="157"/>
      <c r="C67" s="158"/>
      <c r="D67" s="159" t="s">
        <v>140</v>
      </c>
      <c r="E67" s="160"/>
      <c r="F67" s="160"/>
      <c r="G67" s="160"/>
      <c r="H67" s="160"/>
      <c r="I67" s="160"/>
      <c r="J67" s="160"/>
    </row>
    <row r="68" spans="1:10" ht="28.15" customHeight="1" x14ac:dyDescent="0.25">
      <c r="A68" s="156">
        <v>3299</v>
      </c>
      <c r="B68" s="157"/>
      <c r="C68" s="158"/>
      <c r="D68" s="159" t="s">
        <v>136</v>
      </c>
      <c r="E68" s="160"/>
      <c r="F68" s="160"/>
      <c r="G68" s="160"/>
      <c r="H68" s="160"/>
      <c r="I68" s="160"/>
      <c r="J68" s="160"/>
    </row>
    <row r="69" spans="1:10" ht="18.600000000000001" customHeight="1" x14ac:dyDescent="0.25">
      <c r="A69" s="161">
        <v>34</v>
      </c>
      <c r="B69" s="162"/>
      <c r="C69" s="163"/>
      <c r="D69" s="106" t="s">
        <v>141</v>
      </c>
      <c r="E69" s="107">
        <f>SUM(E70)</f>
        <v>0</v>
      </c>
      <c r="F69" s="107">
        <f t="shared" ref="F69:J69" si="29">SUM(F70)</f>
        <v>0</v>
      </c>
      <c r="G69" s="107">
        <f t="shared" si="29"/>
        <v>0</v>
      </c>
      <c r="H69" s="107">
        <f t="shared" si="29"/>
        <v>0</v>
      </c>
      <c r="I69" s="107">
        <f t="shared" si="29"/>
        <v>0</v>
      </c>
      <c r="J69" s="107">
        <f t="shared" si="29"/>
        <v>0</v>
      </c>
    </row>
    <row r="70" spans="1:10" ht="18.600000000000001" customHeight="1" x14ac:dyDescent="0.25">
      <c r="A70" s="164">
        <v>343</v>
      </c>
      <c r="B70" s="165"/>
      <c r="C70" s="166"/>
      <c r="D70" s="111" t="s">
        <v>142</v>
      </c>
      <c r="E70" s="112">
        <f>SUM(E71+E72)</f>
        <v>0</v>
      </c>
      <c r="F70" s="112">
        <f t="shared" ref="F70:H70" si="30">SUM(F71+F72)</f>
        <v>0</v>
      </c>
      <c r="G70" s="112">
        <f t="shared" si="30"/>
        <v>0</v>
      </c>
      <c r="H70" s="112">
        <f t="shared" si="30"/>
        <v>0</v>
      </c>
      <c r="I70" s="112">
        <f t="shared" ref="I70:J70" si="31">SUM(I71+I72)</f>
        <v>0</v>
      </c>
      <c r="J70" s="112">
        <f t="shared" si="31"/>
        <v>0</v>
      </c>
    </row>
    <row r="71" spans="1:10" ht="27.6" customHeight="1" x14ac:dyDescent="0.25">
      <c r="A71" s="167">
        <v>3431</v>
      </c>
      <c r="B71" s="168"/>
      <c r="C71" s="169"/>
      <c r="D71" s="116" t="s">
        <v>143</v>
      </c>
      <c r="E71" s="117"/>
      <c r="F71" s="117"/>
      <c r="G71" s="117"/>
      <c r="H71" s="117"/>
      <c r="I71" s="117"/>
      <c r="J71" s="117"/>
    </row>
    <row r="72" spans="1:10" ht="18.600000000000001" customHeight="1" x14ac:dyDescent="0.25">
      <c r="A72" s="167">
        <v>3433</v>
      </c>
      <c r="B72" s="168"/>
      <c r="C72" s="169"/>
      <c r="D72" s="116" t="s">
        <v>144</v>
      </c>
      <c r="E72" s="117"/>
      <c r="F72" s="117"/>
      <c r="G72" s="117"/>
      <c r="H72" s="117"/>
      <c r="I72" s="117"/>
      <c r="J72" s="117"/>
    </row>
    <row r="73" spans="1:10" ht="18.600000000000001" customHeight="1" x14ac:dyDescent="0.25">
      <c r="A73" s="324" t="s">
        <v>145</v>
      </c>
      <c r="B73" s="325"/>
      <c r="C73" s="326"/>
      <c r="D73" s="135" t="s">
        <v>146</v>
      </c>
      <c r="E73" s="101">
        <f>SUM(E74)</f>
        <v>0</v>
      </c>
      <c r="F73" s="101">
        <f t="shared" ref="F73:J73" si="32">SUM(F74)</f>
        <v>107100</v>
      </c>
      <c r="G73" s="101">
        <f t="shared" si="32"/>
        <v>110500</v>
      </c>
      <c r="H73" s="102">
        <f t="shared" si="32"/>
        <v>109620</v>
      </c>
      <c r="I73" s="102">
        <f t="shared" si="32"/>
        <v>109620</v>
      </c>
      <c r="J73" s="102">
        <f t="shared" si="32"/>
        <v>109620</v>
      </c>
    </row>
    <row r="74" spans="1:10" ht="18.600000000000001" customHeight="1" x14ac:dyDescent="0.25">
      <c r="A74" s="340">
        <v>3</v>
      </c>
      <c r="B74" s="341"/>
      <c r="C74" s="342"/>
      <c r="D74" s="103" t="s">
        <v>39</v>
      </c>
      <c r="E74" s="104">
        <f>SUM(E75+E104)</f>
        <v>0</v>
      </c>
      <c r="F74" s="104">
        <f t="shared" ref="F74:H74" si="33">SUM(F75+F104)</f>
        <v>107100</v>
      </c>
      <c r="G74" s="104">
        <f t="shared" si="33"/>
        <v>110500</v>
      </c>
      <c r="H74" s="105">
        <f t="shared" si="33"/>
        <v>109620</v>
      </c>
      <c r="I74" s="105">
        <f t="shared" ref="I74:J74" si="34">SUM(I75+I104)</f>
        <v>109620</v>
      </c>
      <c r="J74" s="105">
        <f t="shared" si="34"/>
        <v>109620</v>
      </c>
    </row>
    <row r="75" spans="1:10" ht="18.600000000000001" customHeight="1" x14ac:dyDescent="0.25">
      <c r="A75" s="346">
        <v>32</v>
      </c>
      <c r="B75" s="347"/>
      <c r="C75" s="348"/>
      <c r="D75" s="136" t="s">
        <v>41</v>
      </c>
      <c r="E75" s="107">
        <f>SUM(E76+E81+E88+E98)</f>
        <v>0</v>
      </c>
      <c r="F75" s="107">
        <f t="shared" ref="F75:H75" si="35">SUM(F76+F81+F88+F98)</f>
        <v>105800</v>
      </c>
      <c r="G75" s="107">
        <f t="shared" si="35"/>
        <v>109300</v>
      </c>
      <c r="H75" s="108">
        <f t="shared" si="35"/>
        <v>108120</v>
      </c>
      <c r="I75" s="108">
        <f t="shared" ref="I75:J75" si="36">SUM(I76+I81+I88+I98)</f>
        <v>108120</v>
      </c>
      <c r="J75" s="108">
        <f t="shared" si="36"/>
        <v>108120</v>
      </c>
    </row>
    <row r="76" spans="1:10" ht="18.600000000000001" customHeight="1" x14ac:dyDescent="0.25">
      <c r="A76" s="137">
        <v>321</v>
      </c>
      <c r="B76" s="138"/>
      <c r="C76" s="139"/>
      <c r="D76" s="111" t="s">
        <v>107</v>
      </c>
      <c r="E76" s="112">
        <f>SUM(E77:E80)</f>
        <v>0</v>
      </c>
      <c r="F76" s="112">
        <f t="shared" ref="F76" si="37">SUM(F77:F80)</f>
        <v>8000</v>
      </c>
      <c r="G76" s="112">
        <v>7500</v>
      </c>
      <c r="H76" s="113">
        <v>8000</v>
      </c>
      <c r="I76" s="113">
        <v>8000</v>
      </c>
      <c r="J76" s="113">
        <v>8000</v>
      </c>
    </row>
    <row r="77" spans="1:10" ht="18.600000000000001" customHeight="1" x14ac:dyDescent="0.25">
      <c r="A77" s="140">
        <v>3211</v>
      </c>
      <c r="B77" s="141"/>
      <c r="C77" s="142"/>
      <c r="D77" s="116" t="s">
        <v>115</v>
      </c>
      <c r="E77" s="117"/>
      <c r="F77" s="117">
        <v>7277</v>
      </c>
      <c r="G77" s="117"/>
      <c r="H77" s="118"/>
      <c r="I77" s="118"/>
      <c r="J77" s="118"/>
    </row>
    <row r="78" spans="1:10" ht="25.15" customHeight="1" x14ac:dyDescent="0.25">
      <c r="A78" s="140">
        <v>3212</v>
      </c>
      <c r="B78" s="141"/>
      <c r="C78" s="142"/>
      <c r="D78" s="116" t="s">
        <v>116</v>
      </c>
      <c r="E78" s="117"/>
      <c r="F78" s="117"/>
      <c r="G78" s="117"/>
      <c r="H78" s="118"/>
      <c r="I78" s="118"/>
      <c r="J78" s="118"/>
    </row>
    <row r="79" spans="1:10" ht="18.600000000000001" customHeight="1" x14ac:dyDescent="0.25">
      <c r="A79" s="140">
        <v>3213</v>
      </c>
      <c r="B79" s="141"/>
      <c r="C79" s="142"/>
      <c r="D79" s="116" t="s">
        <v>117</v>
      </c>
      <c r="E79" s="117"/>
      <c r="F79" s="117">
        <v>375</v>
      </c>
      <c r="G79" s="117"/>
      <c r="H79" s="118"/>
      <c r="I79" s="118"/>
      <c r="J79" s="118"/>
    </row>
    <row r="80" spans="1:10" ht="26.45" customHeight="1" x14ac:dyDescent="0.25">
      <c r="A80" s="140">
        <v>3214</v>
      </c>
      <c r="B80" s="141"/>
      <c r="C80" s="142"/>
      <c r="D80" s="116" t="s">
        <v>118</v>
      </c>
      <c r="E80" s="117"/>
      <c r="F80" s="117">
        <v>348</v>
      </c>
      <c r="G80" s="117"/>
      <c r="H80" s="118"/>
      <c r="I80" s="118"/>
      <c r="J80" s="118"/>
    </row>
    <row r="81" spans="1:10" ht="38.25" customHeight="1" x14ac:dyDescent="0.25">
      <c r="A81" s="137">
        <v>322</v>
      </c>
      <c r="B81" s="138"/>
      <c r="C81" s="139"/>
      <c r="D81" s="111" t="s">
        <v>119</v>
      </c>
      <c r="E81" s="112">
        <f>SUM(E82:E87)</f>
        <v>0</v>
      </c>
      <c r="F81" s="112">
        <v>29000</v>
      </c>
      <c r="G81" s="112">
        <v>29600</v>
      </c>
      <c r="H81" s="113">
        <v>30620</v>
      </c>
      <c r="I81" s="113">
        <v>30620</v>
      </c>
      <c r="J81" s="113">
        <v>30620</v>
      </c>
    </row>
    <row r="82" spans="1:10" ht="19.899999999999999" customHeight="1" x14ac:dyDescent="0.25">
      <c r="A82" s="140">
        <v>3221</v>
      </c>
      <c r="B82" s="141"/>
      <c r="C82" s="142"/>
      <c r="D82" s="116" t="s">
        <v>120</v>
      </c>
      <c r="E82" s="117"/>
      <c r="F82" s="117">
        <v>9342</v>
      </c>
      <c r="G82" s="117"/>
      <c r="H82" s="118"/>
      <c r="I82" s="118"/>
      <c r="J82" s="118"/>
    </row>
    <row r="83" spans="1:10" x14ac:dyDescent="0.25">
      <c r="A83" s="140">
        <v>3222</v>
      </c>
      <c r="B83" s="141"/>
      <c r="C83" s="142"/>
      <c r="D83" s="116" t="s">
        <v>121</v>
      </c>
      <c r="E83" s="117"/>
      <c r="F83" s="117">
        <v>99</v>
      </c>
      <c r="G83" s="117"/>
      <c r="H83" s="118"/>
      <c r="I83" s="118"/>
      <c r="J83" s="118"/>
    </row>
    <row r="84" spans="1:10" ht="33" customHeight="1" x14ac:dyDescent="0.25">
      <c r="A84" s="140">
        <v>3223</v>
      </c>
      <c r="B84" s="141"/>
      <c r="C84" s="142"/>
      <c r="D84" s="116" t="s">
        <v>122</v>
      </c>
      <c r="E84" s="117"/>
      <c r="F84" s="117">
        <v>18828</v>
      </c>
      <c r="G84" s="117"/>
      <c r="H84" s="118"/>
      <c r="I84" s="118"/>
      <c r="J84" s="118"/>
    </row>
    <row r="85" spans="1:10" ht="33" customHeight="1" x14ac:dyDescent="0.25">
      <c r="A85" s="140">
        <v>3224</v>
      </c>
      <c r="B85" s="141"/>
      <c r="C85" s="142"/>
      <c r="D85" s="116" t="s">
        <v>123</v>
      </c>
      <c r="E85" s="117"/>
      <c r="F85" s="117">
        <v>731</v>
      </c>
      <c r="G85" s="117"/>
      <c r="H85" s="118"/>
      <c r="I85" s="118"/>
      <c r="J85" s="118"/>
    </row>
    <row r="86" spans="1:10" ht="14.45" customHeight="1" x14ac:dyDescent="0.25">
      <c r="A86" s="140">
        <v>3225</v>
      </c>
      <c r="B86" s="141"/>
      <c r="C86" s="142"/>
      <c r="D86" s="116" t="s">
        <v>124</v>
      </c>
      <c r="E86" s="117"/>
      <c r="F86" s="117"/>
      <c r="G86" s="117"/>
      <c r="H86" s="118"/>
      <c r="I86" s="118"/>
      <c r="J86" s="118"/>
    </row>
    <row r="87" spans="1:10" ht="26.45" customHeight="1" x14ac:dyDescent="0.25">
      <c r="A87" s="140">
        <v>3227</v>
      </c>
      <c r="B87" s="141"/>
      <c r="C87" s="142"/>
      <c r="D87" s="116" t="s">
        <v>125</v>
      </c>
      <c r="E87" s="117"/>
      <c r="F87" s="117"/>
      <c r="G87" s="117"/>
      <c r="H87" s="118"/>
      <c r="I87" s="118"/>
      <c r="J87" s="118"/>
    </row>
    <row r="88" spans="1:10" ht="14.45" customHeight="1" x14ac:dyDescent="0.25">
      <c r="A88" s="143">
        <v>323</v>
      </c>
      <c r="B88" s="144"/>
      <c r="C88" s="145"/>
      <c r="D88" s="111" t="s">
        <v>126</v>
      </c>
      <c r="E88" s="112">
        <f>SUM(E89:E97)</f>
        <v>0</v>
      </c>
      <c r="F88" s="112">
        <f t="shared" ref="F88" si="38">SUM(F89:F97)</f>
        <v>66300</v>
      </c>
      <c r="G88" s="112">
        <v>69400</v>
      </c>
      <c r="H88" s="113">
        <v>67000</v>
      </c>
      <c r="I88" s="113">
        <v>67000</v>
      </c>
      <c r="J88" s="113">
        <v>67000</v>
      </c>
    </row>
    <row r="89" spans="1:10" ht="23.45" customHeight="1" x14ac:dyDescent="0.25">
      <c r="A89" s="146">
        <v>3231</v>
      </c>
      <c r="B89" s="147"/>
      <c r="C89" s="148"/>
      <c r="D89" s="149" t="s">
        <v>127</v>
      </c>
      <c r="E89" s="117"/>
      <c r="F89" s="117">
        <v>39694</v>
      </c>
      <c r="G89" s="117"/>
      <c r="H89" s="118"/>
      <c r="I89" s="118"/>
      <c r="J89" s="118"/>
    </row>
    <row r="90" spans="1:10" ht="14.45" customHeight="1" x14ac:dyDescent="0.25">
      <c r="A90" s="140">
        <v>3232</v>
      </c>
      <c r="B90" s="141"/>
      <c r="C90" s="142"/>
      <c r="D90" s="116" t="s">
        <v>128</v>
      </c>
      <c r="E90" s="117"/>
      <c r="F90" s="117">
        <v>1454</v>
      </c>
      <c r="G90" s="117"/>
      <c r="H90" s="118"/>
      <c r="I90" s="118"/>
      <c r="J90" s="118"/>
    </row>
    <row r="91" spans="1:10" x14ac:dyDescent="0.25">
      <c r="A91" s="140">
        <v>3233</v>
      </c>
      <c r="B91" s="141"/>
      <c r="C91" s="142"/>
      <c r="D91" s="116" t="s">
        <v>129</v>
      </c>
      <c r="E91" s="117"/>
      <c r="F91" s="117"/>
      <c r="G91" s="117"/>
      <c r="H91" s="118"/>
      <c r="I91" s="118"/>
      <c r="J91" s="118"/>
    </row>
    <row r="92" spans="1:10" ht="32.450000000000003" customHeight="1" x14ac:dyDescent="0.25">
      <c r="A92" s="140">
        <v>3234</v>
      </c>
      <c r="B92" s="141"/>
      <c r="C92" s="142"/>
      <c r="D92" s="116" t="s">
        <v>130</v>
      </c>
      <c r="E92" s="117"/>
      <c r="F92" s="117">
        <v>9638</v>
      </c>
      <c r="G92" s="117"/>
      <c r="H92" s="118"/>
      <c r="I92" s="118"/>
      <c r="J92" s="118"/>
    </row>
    <row r="93" spans="1:10" ht="32.450000000000003" customHeight="1" x14ac:dyDescent="0.25">
      <c r="A93" s="140">
        <v>3235</v>
      </c>
      <c r="B93" s="141"/>
      <c r="C93" s="142"/>
      <c r="D93" s="116" t="s">
        <v>131</v>
      </c>
      <c r="E93" s="117"/>
      <c r="F93" s="117">
        <v>9786</v>
      </c>
      <c r="G93" s="117"/>
      <c r="H93" s="118"/>
      <c r="I93" s="118"/>
      <c r="J93" s="118"/>
    </row>
    <row r="94" spans="1:10" ht="26.45" customHeight="1" x14ac:dyDescent="0.25">
      <c r="A94" s="140">
        <v>3236</v>
      </c>
      <c r="B94" s="141"/>
      <c r="C94" s="142"/>
      <c r="D94" s="150" t="s">
        <v>132</v>
      </c>
      <c r="E94" s="117"/>
      <c r="F94" s="117"/>
      <c r="G94" s="117"/>
      <c r="H94" s="118"/>
      <c r="I94" s="118"/>
      <c r="J94" s="118"/>
    </row>
    <row r="95" spans="1:10" ht="14.45" customHeight="1" x14ac:dyDescent="0.25">
      <c r="A95" s="140">
        <v>3237</v>
      </c>
      <c r="B95" s="141"/>
      <c r="C95" s="142"/>
      <c r="D95" s="150" t="s">
        <v>133</v>
      </c>
      <c r="E95" s="117"/>
      <c r="F95" s="117">
        <v>219</v>
      </c>
      <c r="G95" s="117"/>
      <c r="H95" s="118"/>
      <c r="I95" s="118"/>
      <c r="J95" s="118"/>
    </row>
    <row r="96" spans="1:10" ht="14.45" customHeight="1" x14ac:dyDescent="0.25">
      <c r="A96" s="140">
        <v>3238</v>
      </c>
      <c r="B96" s="141"/>
      <c r="C96" s="142"/>
      <c r="D96" s="150" t="s">
        <v>134</v>
      </c>
      <c r="E96" s="117"/>
      <c r="F96" s="117">
        <v>2385</v>
      </c>
      <c r="G96" s="117"/>
      <c r="H96" s="118"/>
      <c r="I96" s="118"/>
      <c r="J96" s="118"/>
    </row>
    <row r="97" spans="1:11" ht="14.45" customHeight="1" x14ac:dyDescent="0.25">
      <c r="A97" s="140">
        <v>3239</v>
      </c>
      <c r="B97" s="141"/>
      <c r="C97" s="142"/>
      <c r="D97" s="150" t="s">
        <v>135</v>
      </c>
      <c r="E97" s="117"/>
      <c r="F97" s="117">
        <v>3124</v>
      </c>
      <c r="G97" s="117"/>
      <c r="H97" s="118"/>
      <c r="I97" s="118"/>
      <c r="J97" s="118"/>
    </row>
    <row r="98" spans="1:11" ht="25.5" x14ac:dyDescent="0.25">
      <c r="A98" s="151">
        <v>329</v>
      </c>
      <c r="B98" s="152"/>
      <c r="C98" s="153"/>
      <c r="D98" s="154" t="s">
        <v>136</v>
      </c>
      <c r="E98" s="155">
        <f>SUM(E99:E103)</f>
        <v>0</v>
      </c>
      <c r="F98" s="155">
        <f t="shared" ref="F98" si="39">SUM(F99:F103)</f>
        <v>2500</v>
      </c>
      <c r="G98" s="155">
        <v>2800</v>
      </c>
      <c r="H98" s="170">
        <v>2500</v>
      </c>
      <c r="I98" s="170">
        <v>2500</v>
      </c>
      <c r="J98" s="170">
        <v>2500</v>
      </c>
    </row>
    <row r="99" spans="1:11" ht="14.45" customHeight="1" x14ac:dyDescent="0.25">
      <c r="A99" s="156">
        <v>3292</v>
      </c>
      <c r="B99" s="157"/>
      <c r="C99" s="158"/>
      <c r="D99" s="159" t="s">
        <v>137</v>
      </c>
      <c r="E99" s="160"/>
      <c r="F99" s="160">
        <v>637</v>
      </c>
      <c r="G99" s="160"/>
      <c r="H99" s="171"/>
      <c r="I99" s="171"/>
      <c r="J99" s="171"/>
    </row>
    <row r="100" spans="1:11" ht="21.6" customHeight="1" x14ac:dyDescent="0.25">
      <c r="A100" s="156">
        <v>3294</v>
      </c>
      <c r="B100" s="157"/>
      <c r="C100" s="158"/>
      <c r="D100" s="159" t="s">
        <v>138</v>
      </c>
      <c r="E100" s="160"/>
      <c r="F100" s="160">
        <v>203</v>
      </c>
      <c r="G100" s="160"/>
      <c r="H100" s="171"/>
      <c r="I100" s="171"/>
      <c r="J100" s="171"/>
    </row>
    <row r="101" spans="1:11" ht="18.600000000000001" customHeight="1" x14ac:dyDescent="0.25">
      <c r="A101" s="156">
        <v>3295</v>
      </c>
      <c r="B101" s="157"/>
      <c r="C101" s="158"/>
      <c r="D101" s="159" t="s">
        <v>139</v>
      </c>
      <c r="E101" s="160"/>
      <c r="F101" s="160"/>
      <c r="G101" s="160"/>
      <c r="H101" s="171"/>
      <c r="I101" s="171"/>
      <c r="J101" s="171"/>
    </row>
    <row r="102" spans="1:11" x14ac:dyDescent="0.25">
      <c r="A102" s="156">
        <v>3296</v>
      </c>
      <c r="B102" s="157"/>
      <c r="C102" s="158"/>
      <c r="D102" s="159" t="s">
        <v>140</v>
      </c>
      <c r="E102" s="160"/>
      <c r="F102" s="160"/>
      <c r="G102" s="160"/>
      <c r="H102" s="171"/>
      <c r="I102" s="171"/>
      <c r="J102" s="171"/>
    </row>
    <row r="103" spans="1:11" ht="27.6" customHeight="1" x14ac:dyDescent="0.25">
      <c r="A103" s="156">
        <v>3299</v>
      </c>
      <c r="B103" s="157"/>
      <c r="C103" s="158"/>
      <c r="D103" s="159" t="s">
        <v>136</v>
      </c>
      <c r="E103" s="160"/>
      <c r="F103" s="160">
        <v>1660</v>
      </c>
      <c r="G103" s="160"/>
      <c r="H103" s="171"/>
      <c r="I103" s="171"/>
      <c r="J103" s="171"/>
      <c r="K103" s="86"/>
    </row>
    <row r="104" spans="1:11" ht="14.45" customHeight="1" x14ac:dyDescent="0.25">
      <c r="A104" s="161">
        <v>34</v>
      </c>
      <c r="B104" s="162"/>
      <c r="C104" s="163"/>
      <c r="D104" s="106" t="s">
        <v>141</v>
      </c>
      <c r="E104" s="107">
        <f>SUM(E105)</f>
        <v>0</v>
      </c>
      <c r="F104" s="107">
        <f t="shared" ref="F104:J104" si="40">SUM(F105)</f>
        <v>1300</v>
      </c>
      <c r="G104" s="107">
        <f t="shared" si="40"/>
        <v>1200</v>
      </c>
      <c r="H104" s="108">
        <f t="shared" si="40"/>
        <v>1500</v>
      </c>
      <c r="I104" s="108">
        <f t="shared" si="40"/>
        <v>1500</v>
      </c>
      <c r="J104" s="108">
        <f t="shared" si="40"/>
        <v>1500</v>
      </c>
    </row>
    <row r="105" spans="1:11" ht="26.45" customHeight="1" x14ac:dyDescent="0.25">
      <c r="A105" s="164">
        <v>343</v>
      </c>
      <c r="B105" s="165"/>
      <c r="C105" s="166"/>
      <c r="D105" s="111" t="s">
        <v>142</v>
      </c>
      <c r="E105" s="112">
        <f>SUM(E106+E107)</f>
        <v>0</v>
      </c>
      <c r="F105" s="112">
        <f t="shared" ref="F105" si="41">SUM(F106+F107)</f>
        <v>1300</v>
      </c>
      <c r="G105" s="112">
        <v>1200</v>
      </c>
      <c r="H105" s="113">
        <v>1500</v>
      </c>
      <c r="I105" s="113">
        <v>1500</v>
      </c>
      <c r="J105" s="113">
        <v>1500</v>
      </c>
    </row>
    <row r="106" spans="1:11" ht="30.6" customHeight="1" x14ac:dyDescent="0.25">
      <c r="A106" s="167">
        <v>3431</v>
      </c>
      <c r="B106" s="168"/>
      <c r="C106" s="169"/>
      <c r="D106" s="116" t="s">
        <v>143</v>
      </c>
      <c r="E106" s="117"/>
      <c r="F106" s="117">
        <v>1300</v>
      </c>
      <c r="G106" s="117"/>
      <c r="H106" s="118"/>
      <c r="I106" s="118"/>
      <c r="J106" s="118"/>
    </row>
    <row r="107" spans="1:11" ht="31.9" customHeight="1" x14ac:dyDescent="0.25">
      <c r="A107" s="167">
        <v>3433</v>
      </c>
      <c r="B107" s="168"/>
      <c r="C107" s="169"/>
      <c r="D107" s="116" t="s">
        <v>144</v>
      </c>
      <c r="E107" s="117"/>
      <c r="F107" s="117"/>
      <c r="G107" s="117"/>
      <c r="H107" s="118"/>
      <c r="I107" s="118"/>
      <c r="J107" s="118"/>
    </row>
    <row r="108" spans="1:11" ht="31.9" customHeight="1" x14ac:dyDescent="0.25">
      <c r="A108" s="167"/>
      <c r="B108" s="168"/>
      <c r="C108" s="169"/>
      <c r="D108" s="116"/>
      <c r="E108" s="117"/>
      <c r="F108" s="117"/>
      <c r="G108" s="117"/>
      <c r="H108" s="118"/>
      <c r="I108" s="118"/>
      <c r="J108" s="118"/>
    </row>
    <row r="109" spans="1:11" ht="31.9" customHeight="1" x14ac:dyDescent="0.25">
      <c r="A109" s="167"/>
      <c r="B109" s="168"/>
      <c r="C109" s="169"/>
      <c r="D109" s="116"/>
      <c r="E109" s="117"/>
      <c r="F109" s="117"/>
      <c r="G109" s="117"/>
      <c r="H109" s="118"/>
      <c r="I109" s="118"/>
      <c r="J109" s="118"/>
    </row>
    <row r="110" spans="1:11" ht="31.9" customHeight="1" x14ac:dyDescent="0.25">
      <c r="A110" s="289" t="s">
        <v>247</v>
      </c>
      <c r="B110" s="290"/>
      <c r="C110" s="291"/>
      <c r="D110" s="282" t="s">
        <v>246</v>
      </c>
      <c r="E110" s="101"/>
      <c r="F110" s="101">
        <v>1425188</v>
      </c>
      <c r="G110" s="101">
        <v>1721000</v>
      </c>
      <c r="H110" s="102">
        <v>2140000</v>
      </c>
      <c r="I110" s="102">
        <v>2140000</v>
      </c>
      <c r="J110" s="102">
        <v>2140000</v>
      </c>
    </row>
    <row r="111" spans="1:11" ht="31.9" customHeight="1" x14ac:dyDescent="0.25">
      <c r="A111" s="324" t="s">
        <v>248</v>
      </c>
      <c r="B111" s="325"/>
      <c r="C111" s="326"/>
      <c r="D111" s="135" t="s">
        <v>148</v>
      </c>
      <c r="E111" s="101">
        <f>SUM(E119+E139)</f>
        <v>0</v>
      </c>
      <c r="F111" s="101">
        <v>1423595</v>
      </c>
      <c r="G111" s="101">
        <v>1695000</v>
      </c>
      <c r="H111" s="102">
        <v>2107000</v>
      </c>
      <c r="I111" s="102">
        <v>2107000</v>
      </c>
      <c r="J111" s="102">
        <v>2107000</v>
      </c>
    </row>
    <row r="112" spans="1:11" ht="18.600000000000001" customHeight="1" x14ac:dyDescent="0.25">
      <c r="A112" s="340">
        <v>3</v>
      </c>
      <c r="B112" s="341"/>
      <c r="C112" s="342"/>
      <c r="D112" s="103" t="s">
        <v>39</v>
      </c>
      <c r="E112" s="104">
        <f>SUM(E113+E123+E135)</f>
        <v>0</v>
      </c>
      <c r="F112" s="104">
        <v>1420418</v>
      </c>
      <c r="G112" s="104">
        <v>1695000</v>
      </c>
      <c r="H112" s="105">
        <v>2107000</v>
      </c>
      <c r="I112" s="105">
        <v>2107000</v>
      </c>
      <c r="J112" s="105">
        <v>2107000</v>
      </c>
    </row>
    <row r="113" spans="1:10" ht="18.600000000000001" customHeight="1" x14ac:dyDescent="0.25">
      <c r="A113" s="343">
        <v>31</v>
      </c>
      <c r="B113" s="344"/>
      <c r="C113" s="345"/>
      <c r="D113" s="106" t="s">
        <v>40</v>
      </c>
      <c r="E113" s="107">
        <f>SUM(E114+E118)</f>
        <v>0</v>
      </c>
      <c r="F113" s="107">
        <v>1358009</v>
      </c>
      <c r="G113" s="107">
        <v>1640000</v>
      </c>
      <c r="H113" s="108">
        <v>2032000</v>
      </c>
      <c r="I113" s="108">
        <v>2032000</v>
      </c>
      <c r="J113" s="108">
        <v>2032000</v>
      </c>
    </row>
    <row r="114" spans="1:10" ht="18.600000000000001" customHeight="1" x14ac:dyDescent="0.25">
      <c r="A114" s="109">
        <v>311</v>
      </c>
      <c r="B114" s="110"/>
      <c r="C114" s="111"/>
      <c r="D114" s="111" t="s">
        <v>102</v>
      </c>
      <c r="E114" s="112">
        <f>SUM(E115:E117)</f>
        <v>0</v>
      </c>
      <c r="F114" s="112">
        <v>1121775</v>
      </c>
      <c r="G114" s="112">
        <v>1320000</v>
      </c>
      <c r="H114" s="113">
        <v>1600000</v>
      </c>
      <c r="I114" s="113">
        <v>1600000</v>
      </c>
      <c r="J114" s="113">
        <v>1600000</v>
      </c>
    </row>
    <row r="115" spans="1:10" ht="18.600000000000001" customHeight="1" x14ac:dyDescent="0.25">
      <c r="A115" s="114">
        <v>3111</v>
      </c>
      <c r="B115" s="115"/>
      <c r="C115" s="116"/>
      <c r="D115" s="116" t="s">
        <v>103</v>
      </c>
      <c r="E115" s="117"/>
      <c r="F115" s="117">
        <v>1121775</v>
      </c>
      <c r="G115" s="117"/>
      <c r="H115" s="118"/>
      <c r="I115" s="118"/>
      <c r="J115" s="118"/>
    </row>
    <row r="116" spans="1:10" ht="18.600000000000001" customHeight="1" x14ac:dyDescent="0.25">
      <c r="A116" s="114">
        <v>3112</v>
      </c>
      <c r="B116" s="115"/>
      <c r="C116" s="116"/>
      <c r="D116" s="116" t="s">
        <v>149</v>
      </c>
      <c r="E116" s="117"/>
      <c r="F116" s="117"/>
      <c r="G116" s="117"/>
      <c r="H116" s="118"/>
      <c r="I116" s="118"/>
      <c r="J116" s="118"/>
    </row>
    <row r="117" spans="1:10" ht="18.600000000000001" customHeight="1" x14ac:dyDescent="0.25">
      <c r="A117" s="114">
        <v>3113</v>
      </c>
      <c r="B117" s="115"/>
      <c r="C117" s="116"/>
      <c r="D117" s="116" t="s">
        <v>150</v>
      </c>
      <c r="E117" s="117"/>
      <c r="F117" s="117"/>
      <c r="G117" s="117"/>
      <c r="H117" s="118"/>
      <c r="I117" s="118"/>
      <c r="J117" s="118"/>
    </row>
    <row r="118" spans="1:10" ht="18.600000000000001" customHeight="1" x14ac:dyDescent="0.25">
      <c r="A118" s="109">
        <v>312</v>
      </c>
      <c r="B118" s="110"/>
      <c r="C118" s="111"/>
      <c r="D118" s="111" t="s">
        <v>104</v>
      </c>
      <c r="E118" s="112">
        <f>SUM(E119)</f>
        <v>0</v>
      </c>
      <c r="F118" s="112">
        <f t="shared" ref="F118:J118" si="42">SUM(F119)</f>
        <v>51132</v>
      </c>
      <c r="G118" s="112">
        <v>80000</v>
      </c>
      <c r="H118" s="113">
        <v>120000</v>
      </c>
      <c r="I118" s="113">
        <f t="shared" si="42"/>
        <v>0</v>
      </c>
      <c r="J118" s="113">
        <f t="shared" si="42"/>
        <v>0</v>
      </c>
    </row>
    <row r="119" spans="1:10" ht="18.600000000000001" customHeight="1" x14ac:dyDescent="0.25">
      <c r="A119" s="114">
        <v>3121</v>
      </c>
      <c r="B119" s="115"/>
      <c r="C119" s="116"/>
      <c r="D119" s="116" t="s">
        <v>104</v>
      </c>
      <c r="E119" s="117"/>
      <c r="F119" s="117">
        <v>51132</v>
      </c>
      <c r="G119" s="117"/>
      <c r="H119" s="118"/>
      <c r="I119" s="118"/>
      <c r="J119" s="118"/>
    </row>
    <row r="120" spans="1:10" ht="18.600000000000001" customHeight="1" x14ac:dyDescent="0.25">
      <c r="A120" s="109">
        <v>313</v>
      </c>
      <c r="B120" s="110"/>
      <c r="C120" s="111"/>
      <c r="D120" s="111" t="s">
        <v>105</v>
      </c>
      <c r="E120" s="112">
        <f>SUM(E121)</f>
        <v>0</v>
      </c>
      <c r="F120" s="112">
        <v>185102</v>
      </c>
      <c r="G120" s="112">
        <v>240000</v>
      </c>
      <c r="H120" s="113">
        <v>312000</v>
      </c>
      <c r="I120" s="113">
        <v>312000</v>
      </c>
      <c r="J120" s="113">
        <v>312000</v>
      </c>
    </row>
    <row r="121" spans="1:10" ht="29.45" customHeight="1" x14ac:dyDescent="0.25">
      <c r="A121" s="114">
        <v>3132</v>
      </c>
      <c r="B121" s="115"/>
      <c r="C121" s="116"/>
      <c r="D121" s="116" t="s">
        <v>106</v>
      </c>
      <c r="E121" s="117"/>
      <c r="F121" s="117">
        <v>185079</v>
      </c>
      <c r="G121" s="117"/>
      <c r="H121" s="118"/>
      <c r="I121" s="118"/>
      <c r="J121" s="118"/>
    </row>
    <row r="122" spans="1:10" ht="29.45" customHeight="1" x14ac:dyDescent="0.25">
      <c r="A122" s="114">
        <v>3133</v>
      </c>
      <c r="B122" s="115"/>
      <c r="C122" s="116"/>
      <c r="D122" s="116"/>
      <c r="E122" s="117"/>
      <c r="F122" s="117">
        <v>23</v>
      </c>
      <c r="G122" s="117"/>
      <c r="H122" s="118"/>
      <c r="I122" s="118"/>
      <c r="J122" s="118"/>
    </row>
    <row r="123" spans="1:10" ht="18.600000000000001" customHeight="1" x14ac:dyDescent="0.25">
      <c r="A123" s="343">
        <v>32</v>
      </c>
      <c r="B123" s="344"/>
      <c r="C123" s="345"/>
      <c r="D123" s="106" t="s">
        <v>41</v>
      </c>
      <c r="E123" s="107">
        <f>SUM(E124+E128+E131+E133+E136)</f>
        <v>0</v>
      </c>
      <c r="F123" s="107">
        <v>42347</v>
      </c>
      <c r="G123" s="107">
        <f t="shared" ref="G123" si="43">SUM(G124+G128+G131+G133+G136)</f>
        <v>55000</v>
      </c>
      <c r="H123" s="108">
        <v>75000</v>
      </c>
      <c r="I123" s="108">
        <v>75000</v>
      </c>
      <c r="J123" s="108">
        <v>75000</v>
      </c>
    </row>
    <row r="124" spans="1:10" ht="21.6" customHeight="1" x14ac:dyDescent="0.25">
      <c r="A124" s="109">
        <v>321</v>
      </c>
      <c r="B124" s="110"/>
      <c r="C124" s="111"/>
      <c r="D124" s="111" t="s">
        <v>107</v>
      </c>
      <c r="E124" s="112">
        <f>SUM(E125:E127)</f>
        <v>0</v>
      </c>
      <c r="F124" s="112">
        <f t="shared" ref="F124" si="44">SUM(F125:F127)</f>
        <v>35181</v>
      </c>
      <c r="G124" s="112">
        <v>50000</v>
      </c>
      <c r="H124" s="113">
        <v>70000</v>
      </c>
      <c r="I124" s="113">
        <v>70000</v>
      </c>
      <c r="J124" s="113">
        <v>70000</v>
      </c>
    </row>
    <row r="125" spans="1:10" ht="21" customHeight="1" x14ac:dyDescent="0.25">
      <c r="A125" s="114">
        <v>3211</v>
      </c>
      <c r="B125" s="115"/>
      <c r="C125" s="116"/>
      <c r="D125" s="116" t="s">
        <v>115</v>
      </c>
      <c r="E125" s="117"/>
      <c r="F125" s="117"/>
      <c r="G125" s="117"/>
      <c r="H125" s="118"/>
      <c r="I125" s="118"/>
      <c r="J125" s="118"/>
    </row>
    <row r="126" spans="1:10" ht="24.6" customHeight="1" x14ac:dyDescent="0.25">
      <c r="A126" s="114">
        <v>3212</v>
      </c>
      <c r="B126" s="115"/>
      <c r="C126" s="116"/>
      <c r="D126" s="116" t="s">
        <v>108</v>
      </c>
      <c r="E126" s="117"/>
      <c r="F126" s="117">
        <v>35181</v>
      </c>
      <c r="G126" s="117"/>
      <c r="H126" s="118"/>
      <c r="I126" s="118"/>
      <c r="J126" s="118"/>
    </row>
    <row r="127" spans="1:10" ht="21" customHeight="1" x14ac:dyDescent="0.25">
      <c r="A127" s="114">
        <v>3213</v>
      </c>
      <c r="B127" s="172"/>
      <c r="C127" s="173"/>
      <c r="D127" s="150" t="s">
        <v>151</v>
      </c>
      <c r="E127" s="117"/>
      <c r="F127" s="117"/>
      <c r="G127" s="117"/>
      <c r="H127" s="118"/>
      <c r="I127" s="118"/>
      <c r="J127" s="118"/>
    </row>
    <row r="128" spans="1:10" ht="19.899999999999999" customHeight="1" x14ac:dyDescent="0.25">
      <c r="A128" s="109">
        <v>322</v>
      </c>
      <c r="B128" s="174"/>
      <c r="C128" s="175"/>
      <c r="D128" s="176" t="s">
        <v>152</v>
      </c>
      <c r="E128" s="177">
        <f>SUM(E129+E130)</f>
        <v>0</v>
      </c>
      <c r="F128" s="177">
        <f t="shared" ref="F128:H128" si="45">SUM(F129+F130)</f>
        <v>0</v>
      </c>
      <c r="G128" s="177">
        <f t="shared" si="45"/>
        <v>0</v>
      </c>
      <c r="H128" s="178">
        <f t="shared" si="45"/>
        <v>0</v>
      </c>
      <c r="I128" s="178">
        <f t="shared" ref="I128:J128" si="46">SUM(I129+I130)</f>
        <v>0</v>
      </c>
      <c r="J128" s="178">
        <f t="shared" si="46"/>
        <v>0</v>
      </c>
    </row>
    <row r="129" spans="1:10" ht="26.45" customHeight="1" x14ac:dyDescent="0.25">
      <c r="A129" s="114">
        <v>3221</v>
      </c>
      <c r="B129" s="172"/>
      <c r="C129" s="173"/>
      <c r="D129" s="150" t="s">
        <v>120</v>
      </c>
      <c r="E129" s="117"/>
      <c r="F129" s="117"/>
      <c r="G129" s="117"/>
      <c r="H129" s="118"/>
      <c r="I129" s="118"/>
      <c r="J129" s="118"/>
    </row>
    <row r="130" spans="1:10" ht="19.149999999999999" customHeight="1" x14ac:dyDescent="0.25">
      <c r="A130" s="114">
        <v>3222</v>
      </c>
      <c r="B130" s="172"/>
      <c r="C130" s="173"/>
      <c r="D130" s="150" t="s">
        <v>121</v>
      </c>
      <c r="E130" s="117"/>
      <c r="F130" s="117"/>
      <c r="G130" s="117"/>
      <c r="H130" s="118"/>
      <c r="I130" s="118"/>
      <c r="J130" s="118"/>
    </row>
    <row r="131" spans="1:10" ht="19.149999999999999" customHeight="1" x14ac:dyDescent="0.25">
      <c r="A131" s="109">
        <v>323</v>
      </c>
      <c r="B131" s="144"/>
      <c r="C131" s="145"/>
      <c r="D131" s="179" t="s">
        <v>126</v>
      </c>
      <c r="E131" s="112">
        <f>SUM(E132)</f>
        <v>0</v>
      </c>
      <c r="F131" s="112">
        <f t="shared" ref="F131:J131" si="47">SUM(F132)</f>
        <v>0</v>
      </c>
      <c r="G131" s="112">
        <f t="shared" si="47"/>
        <v>0</v>
      </c>
      <c r="H131" s="113">
        <f t="shared" si="47"/>
        <v>0</v>
      </c>
      <c r="I131" s="113">
        <f t="shared" si="47"/>
        <v>0</v>
      </c>
      <c r="J131" s="113">
        <f t="shared" si="47"/>
        <v>0</v>
      </c>
    </row>
    <row r="132" spans="1:10" ht="20.45" customHeight="1" x14ac:dyDescent="0.25">
      <c r="A132" s="114">
        <v>3239</v>
      </c>
      <c r="B132" s="172"/>
      <c r="C132" s="173"/>
      <c r="D132" s="150" t="s">
        <v>135</v>
      </c>
      <c r="E132" s="117"/>
      <c r="F132" s="117"/>
      <c r="G132" s="117"/>
      <c r="H132" s="118"/>
      <c r="I132" s="118"/>
      <c r="J132" s="118"/>
    </row>
    <row r="133" spans="1:10" ht="26.45" customHeight="1" x14ac:dyDescent="0.25">
      <c r="A133" s="128">
        <v>329</v>
      </c>
      <c r="B133" s="162"/>
      <c r="C133" s="163"/>
      <c r="D133" s="136" t="s">
        <v>136</v>
      </c>
      <c r="E133" s="107">
        <f>SUM(E134)</f>
        <v>0</v>
      </c>
      <c r="F133" s="107">
        <v>7166</v>
      </c>
      <c r="G133" s="107">
        <v>5000</v>
      </c>
      <c r="H133" s="108">
        <v>5000</v>
      </c>
      <c r="I133" s="108">
        <v>5000</v>
      </c>
      <c r="J133" s="108">
        <v>5000</v>
      </c>
    </row>
    <row r="134" spans="1:10" ht="26.45" customHeight="1" x14ac:dyDescent="0.25">
      <c r="A134" s="114">
        <v>3295</v>
      </c>
      <c r="B134" s="172"/>
      <c r="C134" s="173"/>
      <c r="D134" s="150" t="s">
        <v>153</v>
      </c>
      <c r="E134" s="117"/>
      <c r="F134" s="117">
        <v>1804</v>
      </c>
      <c r="G134" s="117"/>
      <c r="H134" s="118"/>
      <c r="I134" s="118"/>
      <c r="J134" s="118"/>
    </row>
    <row r="135" spans="1:10" ht="39" customHeight="1" x14ac:dyDescent="0.25">
      <c r="A135" s="114">
        <v>3296</v>
      </c>
      <c r="B135" s="172"/>
      <c r="C135" s="173"/>
      <c r="D135" s="150" t="s">
        <v>154</v>
      </c>
      <c r="E135" s="117"/>
      <c r="F135" s="117">
        <v>1742</v>
      </c>
      <c r="G135" s="117"/>
      <c r="H135" s="118"/>
      <c r="I135" s="118"/>
      <c r="J135" s="118"/>
    </row>
    <row r="136" spans="1:10" ht="25.5" x14ac:dyDescent="0.25">
      <c r="A136" s="114">
        <v>3299</v>
      </c>
      <c r="B136" s="172"/>
      <c r="C136" s="173"/>
      <c r="D136" s="150" t="s">
        <v>136</v>
      </c>
      <c r="E136" s="117"/>
      <c r="F136" s="117">
        <v>3620</v>
      </c>
      <c r="G136" s="117"/>
      <c r="H136" s="118"/>
      <c r="I136" s="118"/>
      <c r="J136" s="118"/>
    </row>
    <row r="137" spans="1:10" x14ac:dyDescent="0.25">
      <c r="A137" s="180">
        <v>3722</v>
      </c>
      <c r="B137" s="168"/>
      <c r="C137" s="169"/>
      <c r="D137" s="116" t="s">
        <v>155</v>
      </c>
      <c r="E137" s="117"/>
      <c r="F137" s="117"/>
      <c r="G137" s="117"/>
      <c r="H137" s="118"/>
      <c r="I137" s="118"/>
      <c r="J137" s="118"/>
    </row>
    <row r="138" spans="1:10" x14ac:dyDescent="0.25">
      <c r="A138" s="180">
        <v>3433</v>
      </c>
      <c r="B138" s="168"/>
      <c r="C138" s="169"/>
      <c r="D138" s="116" t="s">
        <v>144</v>
      </c>
      <c r="E138" s="117"/>
      <c r="F138" s="117">
        <v>735</v>
      </c>
      <c r="G138" s="181"/>
      <c r="H138" s="118"/>
      <c r="I138" s="118"/>
      <c r="J138" s="118"/>
    </row>
    <row r="139" spans="1:10" x14ac:dyDescent="0.25">
      <c r="A139" s="180">
        <v>3812</v>
      </c>
      <c r="B139" s="168"/>
      <c r="C139" s="169"/>
      <c r="D139" s="116" t="s">
        <v>156</v>
      </c>
      <c r="E139" s="117"/>
      <c r="F139" s="117"/>
      <c r="G139" s="117"/>
      <c r="H139" s="118">
        <v>0</v>
      </c>
      <c r="I139" s="118">
        <v>0</v>
      </c>
      <c r="J139" s="118">
        <v>0</v>
      </c>
    </row>
    <row r="140" spans="1:10" ht="25.5" x14ac:dyDescent="0.25">
      <c r="A140" s="346">
        <v>42</v>
      </c>
      <c r="B140" s="347"/>
      <c r="C140" s="348"/>
      <c r="D140" s="182" t="s">
        <v>84</v>
      </c>
      <c r="E140" s="107">
        <f>SUM(E141+E143)</f>
        <v>0</v>
      </c>
      <c r="F140" s="107">
        <f t="shared" ref="F140:H140" si="48">SUM(F141+F143)</f>
        <v>0</v>
      </c>
      <c r="G140" s="183">
        <f t="shared" si="48"/>
        <v>0</v>
      </c>
      <c r="H140" s="108">
        <f t="shared" si="48"/>
        <v>0</v>
      </c>
      <c r="I140" s="108">
        <f t="shared" ref="I140:J140" si="49">SUM(I141+I143)</f>
        <v>0</v>
      </c>
      <c r="J140" s="108">
        <f t="shared" si="49"/>
        <v>0</v>
      </c>
    </row>
    <row r="141" spans="1:10" x14ac:dyDescent="0.25">
      <c r="A141" s="164">
        <v>422</v>
      </c>
      <c r="B141" s="165"/>
      <c r="C141" s="166"/>
      <c r="D141" s="184" t="s">
        <v>157</v>
      </c>
      <c r="E141" s="112">
        <f>SUM(E142)</f>
        <v>0</v>
      </c>
      <c r="F141" s="112">
        <f t="shared" ref="F141:J141" si="50">SUM(F142)</f>
        <v>0</v>
      </c>
      <c r="G141" s="112">
        <f t="shared" si="50"/>
        <v>0</v>
      </c>
      <c r="H141" s="113">
        <f t="shared" si="50"/>
        <v>0</v>
      </c>
      <c r="I141" s="113">
        <f t="shared" si="50"/>
        <v>0</v>
      </c>
      <c r="J141" s="113">
        <f t="shared" si="50"/>
        <v>0</v>
      </c>
    </row>
    <row r="142" spans="1:10" x14ac:dyDescent="0.25">
      <c r="A142" s="167">
        <v>4221</v>
      </c>
      <c r="B142" s="168"/>
      <c r="C142" s="169"/>
      <c r="D142" s="185" t="s">
        <v>158</v>
      </c>
      <c r="E142" s="117"/>
      <c r="F142" s="117"/>
      <c r="G142" s="117"/>
      <c r="H142" s="118"/>
      <c r="I142" s="118"/>
      <c r="J142" s="118"/>
    </row>
    <row r="143" spans="1:10" ht="25.5" x14ac:dyDescent="0.25">
      <c r="A143" s="164">
        <v>424</v>
      </c>
      <c r="B143" s="165"/>
      <c r="C143" s="166"/>
      <c r="D143" s="184" t="s">
        <v>159</v>
      </c>
      <c r="E143" s="112">
        <f>SUM(E144)</f>
        <v>0</v>
      </c>
      <c r="F143" s="112">
        <f t="shared" ref="F143:J143" si="51">SUM(F144)</f>
        <v>0</v>
      </c>
      <c r="G143" s="112">
        <f t="shared" si="51"/>
        <v>0</v>
      </c>
      <c r="H143" s="113">
        <f t="shared" si="51"/>
        <v>0</v>
      </c>
      <c r="I143" s="113">
        <f t="shared" si="51"/>
        <v>0</v>
      </c>
      <c r="J143" s="113">
        <f t="shared" si="51"/>
        <v>0</v>
      </c>
    </row>
    <row r="144" spans="1:10" x14ac:dyDescent="0.25">
      <c r="A144" s="167">
        <v>4241</v>
      </c>
      <c r="B144" s="168"/>
      <c r="C144" s="169"/>
      <c r="D144" s="185" t="s">
        <v>160</v>
      </c>
      <c r="E144" s="117"/>
      <c r="F144" s="117"/>
      <c r="G144" s="117"/>
      <c r="H144" s="118"/>
      <c r="I144" s="118"/>
      <c r="J144" s="118"/>
    </row>
    <row r="145" spans="1:10" ht="25.5" x14ac:dyDescent="0.25">
      <c r="A145" s="324" t="s">
        <v>161</v>
      </c>
      <c r="B145" s="325"/>
      <c r="C145" s="326"/>
      <c r="D145" s="135" t="s">
        <v>162</v>
      </c>
      <c r="E145" s="101">
        <f>SUM(E146+E157)</f>
        <v>0</v>
      </c>
      <c r="F145" s="101">
        <f t="shared" ref="F145:H145" si="52">SUM(F146+F157)</f>
        <v>1593</v>
      </c>
      <c r="G145" s="101">
        <f t="shared" si="52"/>
        <v>0</v>
      </c>
      <c r="H145" s="102">
        <f t="shared" si="52"/>
        <v>0</v>
      </c>
      <c r="I145" s="102">
        <f t="shared" ref="I145:J145" si="53">SUM(I146+I157)</f>
        <v>0</v>
      </c>
      <c r="J145" s="102">
        <f t="shared" si="53"/>
        <v>0</v>
      </c>
    </row>
    <row r="146" spans="1:10" x14ac:dyDescent="0.25">
      <c r="A146" s="186">
        <v>3</v>
      </c>
      <c r="B146" s="125"/>
      <c r="C146" s="126"/>
      <c r="D146" s="126" t="s">
        <v>39</v>
      </c>
      <c r="E146" s="104">
        <f>SUM(E147)</f>
        <v>0</v>
      </c>
      <c r="F146" s="104">
        <f t="shared" ref="F146:J146" si="54">SUM(F147)</f>
        <v>1593</v>
      </c>
      <c r="G146" s="104">
        <f t="shared" si="54"/>
        <v>0</v>
      </c>
      <c r="H146" s="105">
        <f t="shared" si="54"/>
        <v>0</v>
      </c>
      <c r="I146" s="105">
        <f t="shared" si="54"/>
        <v>0</v>
      </c>
      <c r="J146" s="105">
        <f t="shared" si="54"/>
        <v>0</v>
      </c>
    </row>
    <row r="147" spans="1:10" x14ac:dyDescent="0.25">
      <c r="A147" s="343">
        <v>32</v>
      </c>
      <c r="B147" s="344"/>
      <c r="C147" s="345"/>
      <c r="D147" s="106" t="s">
        <v>41</v>
      </c>
      <c r="E147" s="107">
        <f>SUM(E148+E152+E155)</f>
        <v>0</v>
      </c>
      <c r="F147" s="107">
        <f t="shared" ref="F147:H147" si="55">SUM(F148+F152+F155)</f>
        <v>1593</v>
      </c>
      <c r="G147" s="107">
        <f t="shared" si="55"/>
        <v>0</v>
      </c>
      <c r="H147" s="108">
        <f t="shared" si="55"/>
        <v>0</v>
      </c>
      <c r="I147" s="108">
        <f t="shared" ref="I147:J147" si="56">SUM(I148+I152+I155)</f>
        <v>0</v>
      </c>
      <c r="J147" s="108">
        <f t="shared" si="56"/>
        <v>0</v>
      </c>
    </row>
    <row r="148" spans="1:10" x14ac:dyDescent="0.25">
      <c r="A148" s="109">
        <v>321</v>
      </c>
      <c r="B148" s="110"/>
      <c r="C148" s="111"/>
      <c r="D148" s="111" t="s">
        <v>107</v>
      </c>
      <c r="E148" s="112">
        <f>SUM(E149:E151)</f>
        <v>0</v>
      </c>
      <c r="F148" s="112">
        <f t="shared" ref="F148:H148" si="57">SUM(F149:F151)</f>
        <v>0</v>
      </c>
      <c r="G148" s="112">
        <f t="shared" si="57"/>
        <v>0</v>
      </c>
      <c r="H148" s="112">
        <f t="shared" si="57"/>
        <v>0</v>
      </c>
      <c r="I148" s="112">
        <f t="shared" ref="I148:J148" si="58">SUM(I149:I151)</f>
        <v>0</v>
      </c>
      <c r="J148" s="112">
        <f t="shared" si="58"/>
        <v>0</v>
      </c>
    </row>
    <row r="149" spans="1:10" x14ac:dyDescent="0.25">
      <c r="A149" s="114">
        <v>3211</v>
      </c>
      <c r="B149" s="115"/>
      <c r="C149" s="116"/>
      <c r="D149" s="116" t="s">
        <v>115</v>
      </c>
      <c r="E149" s="117"/>
      <c r="F149" s="117"/>
      <c r="G149" s="117"/>
      <c r="H149" s="117"/>
      <c r="I149" s="117"/>
      <c r="J149" s="117"/>
    </row>
    <row r="150" spans="1:10" ht="25.5" x14ac:dyDescent="0.25">
      <c r="A150" s="114">
        <v>3212</v>
      </c>
      <c r="B150" s="115"/>
      <c r="C150" s="116"/>
      <c r="D150" s="116" t="s">
        <v>108</v>
      </c>
      <c r="E150" s="117"/>
      <c r="F150" s="117"/>
      <c r="G150" s="117"/>
      <c r="H150" s="117"/>
      <c r="I150" s="117"/>
      <c r="J150" s="117"/>
    </row>
    <row r="151" spans="1:10" x14ac:dyDescent="0.25">
      <c r="A151" s="114">
        <v>3213</v>
      </c>
      <c r="B151" s="172"/>
      <c r="C151" s="173"/>
      <c r="D151" s="150" t="s">
        <v>151</v>
      </c>
      <c r="E151" s="117"/>
      <c r="F151" s="117"/>
      <c r="G151" s="117"/>
      <c r="H151" s="117"/>
      <c r="I151" s="117"/>
      <c r="J151" s="117"/>
    </row>
    <row r="152" spans="1:10" ht="25.5" x14ac:dyDescent="0.25">
      <c r="A152" s="109">
        <v>329</v>
      </c>
      <c r="B152" s="174"/>
      <c r="C152" s="175"/>
      <c r="D152" s="176" t="s">
        <v>136</v>
      </c>
      <c r="E152" s="177">
        <f>SUM(E153+E154)</f>
        <v>0</v>
      </c>
      <c r="F152" s="177">
        <f t="shared" ref="F152:H152" si="59">SUM(F153+F154)</f>
        <v>1593</v>
      </c>
      <c r="G152" s="177">
        <f t="shared" si="59"/>
        <v>0</v>
      </c>
      <c r="H152" s="178">
        <f t="shared" si="59"/>
        <v>0</v>
      </c>
      <c r="I152" s="178">
        <f t="shared" ref="I152:J152" si="60">SUM(I153+I154)</f>
        <v>0</v>
      </c>
      <c r="J152" s="178">
        <f t="shared" si="60"/>
        <v>0</v>
      </c>
    </row>
    <row r="153" spans="1:10" ht="23.45" customHeight="1" x14ac:dyDescent="0.25">
      <c r="A153" s="114">
        <v>3295</v>
      </c>
      <c r="B153" s="172"/>
      <c r="C153" s="173"/>
      <c r="D153" s="150" t="s">
        <v>139</v>
      </c>
      <c r="E153" s="117"/>
      <c r="F153" s="117">
        <v>232</v>
      </c>
      <c r="G153" s="117"/>
      <c r="H153" s="118"/>
      <c r="I153" s="118"/>
      <c r="J153" s="118"/>
    </row>
    <row r="154" spans="1:10" x14ac:dyDescent="0.25">
      <c r="A154" s="114">
        <v>3299</v>
      </c>
      <c r="B154" s="172"/>
      <c r="C154" s="173"/>
      <c r="D154" s="150" t="s">
        <v>140</v>
      </c>
      <c r="E154" s="117"/>
      <c r="F154" s="117">
        <v>1361</v>
      </c>
      <c r="G154" s="117"/>
      <c r="H154" s="118"/>
      <c r="I154" s="118"/>
      <c r="J154" s="118"/>
    </row>
    <row r="155" spans="1:10" x14ac:dyDescent="0.25">
      <c r="A155" s="109">
        <v>323</v>
      </c>
      <c r="B155" s="144"/>
      <c r="C155" s="145"/>
      <c r="D155" s="179" t="s">
        <v>126</v>
      </c>
      <c r="E155" s="112">
        <f>SUM(E156)</f>
        <v>0</v>
      </c>
      <c r="F155" s="112">
        <f t="shared" ref="F155:J155" si="61">SUM(F156)</f>
        <v>0</v>
      </c>
      <c r="G155" s="112">
        <f t="shared" si="61"/>
        <v>0</v>
      </c>
      <c r="H155" s="112">
        <f t="shared" si="61"/>
        <v>0</v>
      </c>
      <c r="I155" s="112">
        <f t="shared" si="61"/>
        <v>0</v>
      </c>
      <c r="J155" s="112">
        <f t="shared" si="61"/>
        <v>0</v>
      </c>
    </row>
    <row r="156" spans="1:10" ht="16.899999999999999" customHeight="1" x14ac:dyDescent="0.25">
      <c r="A156" s="114">
        <v>3239</v>
      </c>
      <c r="B156" s="172"/>
      <c r="C156" s="173"/>
      <c r="D156" s="150" t="s">
        <v>135</v>
      </c>
      <c r="E156" s="117"/>
      <c r="F156" s="117"/>
      <c r="G156" s="117"/>
      <c r="H156" s="117"/>
      <c r="I156" s="117"/>
      <c r="J156" s="117"/>
    </row>
    <row r="157" spans="1:10" ht="24.6" customHeight="1" x14ac:dyDescent="0.25">
      <c r="A157" s="352">
        <v>4</v>
      </c>
      <c r="B157" s="353"/>
      <c r="C157" s="354"/>
      <c r="D157" s="187" t="s">
        <v>45</v>
      </c>
      <c r="E157" s="104">
        <f>SUM(E158+E161)</f>
        <v>0</v>
      </c>
      <c r="F157" s="104">
        <f t="shared" ref="F157:H157" si="62">SUM(F158+F161)</f>
        <v>0</v>
      </c>
      <c r="G157" s="104">
        <f t="shared" si="62"/>
        <v>0</v>
      </c>
      <c r="H157" s="104">
        <f t="shared" si="62"/>
        <v>0</v>
      </c>
      <c r="I157" s="104">
        <f t="shared" ref="I157:J157" si="63">SUM(I158+I161)</f>
        <v>0</v>
      </c>
      <c r="J157" s="104">
        <f t="shared" si="63"/>
        <v>0</v>
      </c>
    </row>
    <row r="158" spans="1:10" ht="25.9" customHeight="1" x14ac:dyDescent="0.25">
      <c r="A158" s="346">
        <v>42</v>
      </c>
      <c r="B158" s="347"/>
      <c r="C158" s="348"/>
      <c r="D158" s="182" t="s">
        <v>84</v>
      </c>
      <c r="E158" s="107">
        <f>SUM(E159+E161)</f>
        <v>0</v>
      </c>
      <c r="F158" s="107">
        <f t="shared" ref="F158:H158" si="64">SUM(F159+F161)</f>
        <v>0</v>
      </c>
      <c r="G158" s="107">
        <f t="shared" si="64"/>
        <v>0</v>
      </c>
      <c r="H158" s="107">
        <f t="shared" si="64"/>
        <v>0</v>
      </c>
      <c r="I158" s="107">
        <f t="shared" ref="I158:J158" si="65">SUM(I159+I161)</f>
        <v>0</v>
      </c>
      <c r="J158" s="107">
        <f t="shared" si="65"/>
        <v>0</v>
      </c>
    </row>
    <row r="159" spans="1:10" ht="16.899999999999999" customHeight="1" x14ac:dyDescent="0.25">
      <c r="A159" s="164">
        <v>422</v>
      </c>
      <c r="B159" s="165"/>
      <c r="C159" s="166"/>
      <c r="D159" s="184" t="s">
        <v>157</v>
      </c>
      <c r="E159" s="112">
        <f>SUM(E160)</f>
        <v>0</v>
      </c>
      <c r="F159" s="112">
        <f t="shared" ref="F159:J159" si="66">SUM(F160)</f>
        <v>0</v>
      </c>
      <c r="G159" s="112">
        <f t="shared" si="66"/>
        <v>0</v>
      </c>
      <c r="H159" s="112">
        <f t="shared" si="66"/>
        <v>0</v>
      </c>
      <c r="I159" s="112">
        <f t="shared" si="66"/>
        <v>0</v>
      </c>
      <c r="J159" s="112">
        <f t="shared" si="66"/>
        <v>0</v>
      </c>
    </row>
    <row r="160" spans="1:10" ht="16.899999999999999" customHeight="1" x14ac:dyDescent="0.25">
      <c r="A160" s="167">
        <v>4221</v>
      </c>
      <c r="B160" s="168"/>
      <c r="C160" s="169"/>
      <c r="D160" s="185" t="s">
        <v>158</v>
      </c>
      <c r="E160" s="117"/>
      <c r="F160" s="117"/>
      <c r="G160" s="117"/>
      <c r="H160" s="117"/>
      <c r="I160" s="117"/>
      <c r="J160" s="117"/>
    </row>
    <row r="161" spans="1:10" ht="26.45" customHeight="1" x14ac:dyDescent="0.25">
      <c r="A161" s="164">
        <v>424</v>
      </c>
      <c r="B161" s="165"/>
      <c r="C161" s="166"/>
      <c r="D161" s="184" t="s">
        <v>159</v>
      </c>
      <c r="E161" s="112">
        <f>SUM(E162)</f>
        <v>0</v>
      </c>
      <c r="F161" s="112">
        <f t="shared" ref="F161:J161" si="67">SUM(F162)</f>
        <v>0</v>
      </c>
      <c r="G161" s="112">
        <f t="shared" si="67"/>
        <v>0</v>
      </c>
      <c r="H161" s="112">
        <f t="shared" si="67"/>
        <v>0</v>
      </c>
      <c r="I161" s="112">
        <f t="shared" si="67"/>
        <v>0</v>
      </c>
      <c r="J161" s="112">
        <f t="shared" si="67"/>
        <v>0</v>
      </c>
    </row>
    <row r="162" spans="1:10" ht="16.899999999999999" customHeight="1" x14ac:dyDescent="0.25">
      <c r="A162" s="167">
        <v>4241</v>
      </c>
      <c r="B162" s="168"/>
      <c r="C162" s="169"/>
      <c r="D162" s="185" t="s">
        <v>160</v>
      </c>
      <c r="E162" s="117"/>
      <c r="F162" s="117"/>
      <c r="G162" s="117"/>
      <c r="H162" s="117"/>
      <c r="I162" s="117"/>
      <c r="J162" s="117"/>
    </row>
    <row r="163" spans="1:10" ht="25.5" x14ac:dyDescent="0.25">
      <c r="A163" s="355" t="s">
        <v>163</v>
      </c>
      <c r="B163" s="356"/>
      <c r="C163" s="357"/>
      <c r="D163" s="188" t="s">
        <v>164</v>
      </c>
      <c r="E163" s="133">
        <f t="shared" ref="E163:J167" si="68">SUM(E164)</f>
        <v>0</v>
      </c>
      <c r="F163" s="133">
        <f t="shared" si="68"/>
        <v>12247</v>
      </c>
      <c r="G163" s="133">
        <f t="shared" si="68"/>
        <v>8000</v>
      </c>
      <c r="H163" s="134">
        <f t="shared" si="68"/>
        <v>7800</v>
      </c>
      <c r="I163" s="134">
        <f t="shared" si="68"/>
        <v>7800</v>
      </c>
      <c r="J163" s="134">
        <f t="shared" si="68"/>
        <v>7800</v>
      </c>
    </row>
    <row r="164" spans="1:10" x14ac:dyDescent="0.25">
      <c r="A164" s="358" t="s">
        <v>145</v>
      </c>
      <c r="B164" s="359"/>
      <c r="C164" s="360"/>
      <c r="D164" s="135" t="s">
        <v>146</v>
      </c>
      <c r="E164" s="101">
        <f t="shared" si="68"/>
        <v>0</v>
      </c>
      <c r="F164" s="101">
        <f t="shared" si="68"/>
        <v>12247</v>
      </c>
      <c r="G164" s="101">
        <f t="shared" si="68"/>
        <v>8000</v>
      </c>
      <c r="H164" s="102">
        <f t="shared" si="68"/>
        <v>7800</v>
      </c>
      <c r="I164" s="102">
        <f t="shared" si="68"/>
        <v>7800</v>
      </c>
      <c r="J164" s="102">
        <f t="shared" si="68"/>
        <v>7800</v>
      </c>
    </row>
    <row r="165" spans="1:10" x14ac:dyDescent="0.25">
      <c r="A165" s="352">
        <v>3</v>
      </c>
      <c r="B165" s="353"/>
      <c r="C165" s="354"/>
      <c r="D165" s="103" t="s">
        <v>39</v>
      </c>
      <c r="E165" s="104">
        <f>SUM(E166)</f>
        <v>0</v>
      </c>
      <c r="F165" s="104">
        <f t="shared" si="68"/>
        <v>12247</v>
      </c>
      <c r="G165" s="104">
        <f t="shared" si="68"/>
        <v>8000</v>
      </c>
      <c r="H165" s="105">
        <f t="shared" si="68"/>
        <v>7800</v>
      </c>
      <c r="I165" s="105">
        <f t="shared" si="68"/>
        <v>7800</v>
      </c>
      <c r="J165" s="105">
        <f t="shared" si="68"/>
        <v>7800</v>
      </c>
    </row>
    <row r="166" spans="1:10" x14ac:dyDescent="0.25">
      <c r="A166" s="161">
        <v>32</v>
      </c>
      <c r="B166" s="162"/>
      <c r="C166" s="163"/>
      <c r="D166" s="136" t="s">
        <v>41</v>
      </c>
      <c r="E166" s="107">
        <f>SUM(E167)</f>
        <v>0</v>
      </c>
      <c r="F166" s="107">
        <f t="shared" si="68"/>
        <v>12247</v>
      </c>
      <c r="G166" s="107">
        <f t="shared" si="68"/>
        <v>8000</v>
      </c>
      <c r="H166" s="108">
        <f t="shared" si="68"/>
        <v>7800</v>
      </c>
      <c r="I166" s="108">
        <f t="shared" si="68"/>
        <v>7800</v>
      </c>
      <c r="J166" s="108">
        <f t="shared" si="68"/>
        <v>7800</v>
      </c>
    </row>
    <row r="167" spans="1:10" x14ac:dyDescent="0.25">
      <c r="A167" s="143">
        <v>323</v>
      </c>
      <c r="B167" s="144"/>
      <c r="C167" s="145"/>
      <c r="D167" s="179" t="s">
        <v>126</v>
      </c>
      <c r="E167" s="112">
        <f>SUM(E168)</f>
        <v>0</v>
      </c>
      <c r="F167" s="112">
        <f t="shared" si="68"/>
        <v>12247</v>
      </c>
      <c r="G167" s="112">
        <f t="shared" si="68"/>
        <v>8000</v>
      </c>
      <c r="H167" s="113">
        <f t="shared" si="68"/>
        <v>7800</v>
      </c>
      <c r="I167" s="113">
        <f t="shared" si="68"/>
        <v>7800</v>
      </c>
      <c r="J167" s="113">
        <f t="shared" si="68"/>
        <v>7800</v>
      </c>
    </row>
    <row r="168" spans="1:10" ht="27.75" customHeight="1" x14ac:dyDescent="0.25">
      <c r="A168" s="361">
        <v>3232</v>
      </c>
      <c r="B168" s="362"/>
      <c r="C168" s="363"/>
      <c r="D168" s="150" t="s">
        <v>128</v>
      </c>
      <c r="E168" s="117">
        <v>0</v>
      </c>
      <c r="F168" s="117">
        <v>12247</v>
      </c>
      <c r="G168" s="117">
        <v>8000</v>
      </c>
      <c r="H168" s="118">
        <v>7800</v>
      </c>
      <c r="I168" s="118">
        <v>7800</v>
      </c>
      <c r="J168" s="118">
        <v>7800</v>
      </c>
    </row>
    <row r="169" spans="1:10" ht="25.5" x14ac:dyDescent="0.25">
      <c r="A169" s="355" t="s">
        <v>165</v>
      </c>
      <c r="B169" s="356"/>
      <c r="C169" s="357"/>
      <c r="D169" s="188" t="s">
        <v>166</v>
      </c>
      <c r="E169" s="133">
        <f t="shared" ref="E169:J170" si="69">SUM(E170)</f>
        <v>0</v>
      </c>
      <c r="F169" s="133">
        <f t="shared" si="69"/>
        <v>0</v>
      </c>
      <c r="G169" s="133">
        <f t="shared" si="69"/>
        <v>16500</v>
      </c>
      <c r="H169" s="189">
        <f t="shared" si="69"/>
        <v>16800</v>
      </c>
      <c r="I169" s="189">
        <f t="shared" si="69"/>
        <v>16800</v>
      </c>
      <c r="J169" s="189">
        <f t="shared" si="69"/>
        <v>16800</v>
      </c>
    </row>
    <row r="170" spans="1:10" x14ac:dyDescent="0.25">
      <c r="A170" s="364" t="s">
        <v>145</v>
      </c>
      <c r="B170" s="365"/>
      <c r="C170" s="366"/>
      <c r="D170" s="190" t="s">
        <v>146</v>
      </c>
      <c r="E170" s="101">
        <f t="shared" si="69"/>
        <v>0</v>
      </c>
      <c r="F170" s="101">
        <f t="shared" si="69"/>
        <v>0</v>
      </c>
      <c r="G170" s="101">
        <f t="shared" si="69"/>
        <v>16500</v>
      </c>
      <c r="H170" s="191">
        <f t="shared" si="69"/>
        <v>16800</v>
      </c>
      <c r="I170" s="191">
        <f t="shared" si="69"/>
        <v>16800</v>
      </c>
      <c r="J170" s="191">
        <f t="shared" si="69"/>
        <v>16800</v>
      </c>
    </row>
    <row r="171" spans="1:10" ht="25.5" x14ac:dyDescent="0.25">
      <c r="A171" s="352">
        <v>4</v>
      </c>
      <c r="B171" s="353"/>
      <c r="C171" s="354"/>
      <c r="D171" s="187" t="s">
        <v>45</v>
      </c>
      <c r="E171" s="104">
        <f>SUM(E172)</f>
        <v>0</v>
      </c>
      <c r="F171" s="104">
        <f>SUM(F172+F173)</f>
        <v>0</v>
      </c>
      <c r="G171" s="104">
        <v>16500</v>
      </c>
      <c r="H171" s="192">
        <v>16800</v>
      </c>
      <c r="I171" s="192">
        <v>16800</v>
      </c>
      <c r="J171" s="192">
        <v>16800</v>
      </c>
    </row>
    <row r="172" spans="1:10" ht="25.5" x14ac:dyDescent="0.25">
      <c r="A172" s="346">
        <v>45</v>
      </c>
      <c r="B172" s="347"/>
      <c r="C172" s="348"/>
      <c r="D172" s="182" t="s">
        <v>167</v>
      </c>
      <c r="E172" s="107">
        <f>SUM(E173)</f>
        <v>0</v>
      </c>
      <c r="F172" s="107">
        <f t="shared" ref="F172:J173" si="70">SUM(F173)</f>
        <v>0</v>
      </c>
      <c r="G172" s="107">
        <f t="shared" si="70"/>
        <v>16500</v>
      </c>
      <c r="H172" s="183">
        <f t="shared" si="70"/>
        <v>16800</v>
      </c>
      <c r="I172" s="183">
        <f t="shared" si="70"/>
        <v>16800</v>
      </c>
      <c r="J172" s="183">
        <f t="shared" si="70"/>
        <v>16800</v>
      </c>
    </row>
    <row r="173" spans="1:10" ht="25.5" x14ac:dyDescent="0.25">
      <c r="A173" s="367">
        <v>451</v>
      </c>
      <c r="B173" s="368"/>
      <c r="C173" s="369"/>
      <c r="D173" s="184" t="s">
        <v>168</v>
      </c>
      <c r="E173" s="112">
        <f>SUM(E174)</f>
        <v>0</v>
      </c>
      <c r="F173" s="112">
        <f t="shared" si="70"/>
        <v>0</v>
      </c>
      <c r="G173" s="112">
        <f t="shared" si="70"/>
        <v>16500</v>
      </c>
      <c r="H173" s="193">
        <f t="shared" si="70"/>
        <v>16800</v>
      </c>
      <c r="I173" s="193">
        <f t="shared" si="70"/>
        <v>16800</v>
      </c>
      <c r="J173" s="193">
        <f t="shared" si="70"/>
        <v>16800</v>
      </c>
    </row>
    <row r="174" spans="1:10" ht="25.5" x14ac:dyDescent="0.25">
      <c r="A174" s="194">
        <v>4511</v>
      </c>
      <c r="B174" s="172"/>
      <c r="C174" s="173"/>
      <c r="D174" s="184" t="s">
        <v>168</v>
      </c>
      <c r="E174" s="117"/>
      <c r="F174" s="117"/>
      <c r="G174" s="117">
        <v>16500</v>
      </c>
      <c r="H174" s="181">
        <v>16800</v>
      </c>
      <c r="I174" s="181">
        <v>16800</v>
      </c>
      <c r="J174" s="181">
        <v>16800</v>
      </c>
    </row>
    <row r="175" spans="1:10" ht="25.5" x14ac:dyDescent="0.25">
      <c r="A175" s="349" t="s">
        <v>169</v>
      </c>
      <c r="B175" s="350"/>
      <c r="C175" s="351"/>
      <c r="D175" s="195" t="s">
        <v>170</v>
      </c>
      <c r="E175" s="131">
        <f>SUM(E176+E182+E191+E240+E250+E260+E311+E348+E354+E360)</f>
        <v>0</v>
      </c>
      <c r="F175" s="131">
        <f>SUM(F176+F182+F191+F240+F250+F260+F311+F348+F354+F360)</f>
        <v>150224</v>
      </c>
      <c r="G175" s="131">
        <v>178120</v>
      </c>
      <c r="H175" s="132">
        <v>226994</v>
      </c>
      <c r="I175" s="132">
        <v>226244</v>
      </c>
      <c r="J175" s="132">
        <v>226244</v>
      </c>
    </row>
    <row r="176" spans="1:10" ht="25.5" x14ac:dyDescent="0.25">
      <c r="A176" s="355" t="s">
        <v>171</v>
      </c>
      <c r="B176" s="356"/>
      <c r="C176" s="357"/>
      <c r="D176" s="196" t="s">
        <v>172</v>
      </c>
      <c r="E176" s="133">
        <f t="shared" ref="E176:J179" si="71">SUM(E177)</f>
        <v>0</v>
      </c>
      <c r="F176" s="133">
        <f t="shared" si="71"/>
        <v>26565</v>
      </c>
      <c r="G176" s="133">
        <f t="shared" si="71"/>
        <v>26500</v>
      </c>
      <c r="H176" s="134">
        <f t="shared" si="71"/>
        <v>33700</v>
      </c>
      <c r="I176" s="134">
        <f t="shared" si="71"/>
        <v>33700</v>
      </c>
      <c r="J176" s="134">
        <f t="shared" si="71"/>
        <v>33700</v>
      </c>
    </row>
    <row r="177" spans="1:12" ht="14.45" customHeight="1" x14ac:dyDescent="0.25">
      <c r="A177" s="364" t="s">
        <v>100</v>
      </c>
      <c r="B177" s="365"/>
      <c r="C177" s="366"/>
      <c r="D177" s="197" t="s">
        <v>101</v>
      </c>
      <c r="E177" s="101">
        <f t="shared" si="71"/>
        <v>0</v>
      </c>
      <c r="F177" s="101">
        <f t="shared" si="71"/>
        <v>26565</v>
      </c>
      <c r="G177" s="101">
        <f t="shared" si="71"/>
        <v>26500</v>
      </c>
      <c r="H177" s="102">
        <v>33700</v>
      </c>
      <c r="I177" s="102">
        <v>33700</v>
      </c>
      <c r="J177" s="102">
        <v>33700</v>
      </c>
    </row>
    <row r="178" spans="1:12" ht="14.45" customHeight="1" x14ac:dyDescent="0.25">
      <c r="A178" s="198">
        <v>3</v>
      </c>
      <c r="B178" s="199"/>
      <c r="C178" s="200"/>
      <c r="D178" s="201" t="s">
        <v>39</v>
      </c>
      <c r="E178" s="104">
        <f t="shared" si="71"/>
        <v>0</v>
      </c>
      <c r="F178" s="104">
        <f t="shared" si="71"/>
        <v>26565</v>
      </c>
      <c r="G178" s="104">
        <v>26500</v>
      </c>
      <c r="H178" s="105">
        <f t="shared" si="71"/>
        <v>33700</v>
      </c>
      <c r="I178" s="105">
        <f t="shared" si="71"/>
        <v>33700</v>
      </c>
      <c r="J178" s="105">
        <f t="shared" si="71"/>
        <v>33700</v>
      </c>
    </row>
    <row r="179" spans="1:12" ht="38.25" x14ac:dyDescent="0.25">
      <c r="A179" s="346">
        <v>37</v>
      </c>
      <c r="B179" s="347"/>
      <c r="C179" s="348"/>
      <c r="D179" s="202" t="s">
        <v>173</v>
      </c>
      <c r="E179" s="107">
        <f>SUM(E180)</f>
        <v>0</v>
      </c>
      <c r="F179" s="107">
        <f t="shared" si="71"/>
        <v>26565</v>
      </c>
      <c r="G179" s="107">
        <f t="shared" si="71"/>
        <v>26500</v>
      </c>
      <c r="H179" s="108">
        <f t="shared" si="71"/>
        <v>33700</v>
      </c>
      <c r="I179" s="108">
        <f t="shared" si="71"/>
        <v>33700</v>
      </c>
      <c r="J179" s="108">
        <f t="shared" si="71"/>
        <v>33700</v>
      </c>
    </row>
    <row r="180" spans="1:12" ht="25.5" x14ac:dyDescent="0.25">
      <c r="A180" s="164">
        <v>372</v>
      </c>
      <c r="B180" s="165"/>
      <c r="C180" s="166"/>
      <c r="D180" s="111" t="s">
        <v>174</v>
      </c>
      <c r="E180" s="112">
        <f>SUM(E181)</f>
        <v>0</v>
      </c>
      <c r="F180" s="112">
        <v>26565</v>
      </c>
      <c r="G180" s="112">
        <v>26500</v>
      </c>
      <c r="H180" s="113">
        <v>33700</v>
      </c>
      <c r="I180" s="113">
        <v>33700</v>
      </c>
      <c r="J180" s="113">
        <v>33700</v>
      </c>
    </row>
    <row r="181" spans="1:12" ht="25.5" x14ac:dyDescent="0.25">
      <c r="A181" s="167">
        <v>3722</v>
      </c>
      <c r="B181" s="168"/>
      <c r="C181" s="169"/>
      <c r="D181" s="116" t="s">
        <v>175</v>
      </c>
      <c r="E181" s="117"/>
      <c r="F181" s="117">
        <v>26565</v>
      </c>
      <c r="G181" s="117">
        <v>26500</v>
      </c>
      <c r="H181" s="118">
        <v>33700</v>
      </c>
      <c r="I181" s="118">
        <v>33700</v>
      </c>
      <c r="J181" s="118">
        <v>33700</v>
      </c>
    </row>
    <row r="182" spans="1:12" ht="23.45" customHeight="1" x14ac:dyDescent="0.25">
      <c r="A182" s="355" t="s">
        <v>176</v>
      </c>
      <c r="B182" s="356"/>
      <c r="C182" s="357"/>
      <c r="D182" s="203" t="s">
        <v>177</v>
      </c>
      <c r="E182" s="98">
        <f t="shared" ref="E182:J184" si="72">SUM(E183)</f>
        <v>0</v>
      </c>
      <c r="F182" s="98">
        <f t="shared" si="72"/>
        <v>0</v>
      </c>
      <c r="G182" s="98">
        <f t="shared" si="72"/>
        <v>0</v>
      </c>
      <c r="H182" s="98">
        <f t="shared" si="72"/>
        <v>0</v>
      </c>
      <c r="I182" s="98">
        <f t="shared" si="72"/>
        <v>0</v>
      </c>
      <c r="J182" s="98">
        <f t="shared" si="72"/>
        <v>0</v>
      </c>
      <c r="L182" s="204"/>
    </row>
    <row r="183" spans="1:12" x14ac:dyDescent="0.25">
      <c r="A183" s="364" t="s">
        <v>100</v>
      </c>
      <c r="B183" s="365"/>
      <c r="C183" s="366"/>
      <c r="D183" s="205" t="s">
        <v>101</v>
      </c>
      <c r="E183" s="101">
        <f t="shared" si="72"/>
        <v>0</v>
      </c>
      <c r="F183" s="101">
        <f t="shared" si="72"/>
        <v>0</v>
      </c>
      <c r="G183" s="101">
        <f t="shared" si="72"/>
        <v>0</v>
      </c>
      <c r="H183" s="101">
        <f t="shared" si="72"/>
        <v>0</v>
      </c>
      <c r="I183" s="101">
        <f t="shared" si="72"/>
        <v>0</v>
      </c>
      <c r="J183" s="101">
        <f t="shared" si="72"/>
        <v>0</v>
      </c>
    </row>
    <row r="184" spans="1:12" ht="15" customHeight="1" x14ac:dyDescent="0.25">
      <c r="A184" s="352">
        <v>3</v>
      </c>
      <c r="B184" s="353"/>
      <c r="C184" s="354"/>
      <c r="D184" s="187" t="s">
        <v>39</v>
      </c>
      <c r="E184" s="104">
        <f t="shared" si="72"/>
        <v>0</v>
      </c>
      <c r="F184" s="104">
        <f t="shared" si="72"/>
        <v>0</v>
      </c>
      <c r="G184" s="104">
        <f t="shared" si="72"/>
        <v>0</v>
      </c>
      <c r="H184" s="104">
        <f t="shared" si="72"/>
        <v>0</v>
      </c>
      <c r="I184" s="104">
        <f t="shared" si="72"/>
        <v>0</v>
      </c>
      <c r="J184" s="104">
        <f t="shared" si="72"/>
        <v>0</v>
      </c>
    </row>
    <row r="185" spans="1:12" x14ac:dyDescent="0.25">
      <c r="A185" s="346">
        <v>32</v>
      </c>
      <c r="B185" s="347"/>
      <c r="C185" s="348"/>
      <c r="D185" s="182" t="s">
        <v>41</v>
      </c>
      <c r="E185" s="107">
        <f>SUM(E186+E189)</f>
        <v>0</v>
      </c>
      <c r="F185" s="107">
        <f t="shared" ref="F185:H185" si="73">SUM(F186+F189)</f>
        <v>0</v>
      </c>
      <c r="G185" s="107">
        <f t="shared" si="73"/>
        <v>0</v>
      </c>
      <c r="H185" s="107">
        <f t="shared" si="73"/>
        <v>0</v>
      </c>
      <c r="I185" s="107">
        <f t="shared" ref="I185:J185" si="74">SUM(I186+I189)</f>
        <v>0</v>
      </c>
      <c r="J185" s="107">
        <f t="shared" si="74"/>
        <v>0</v>
      </c>
    </row>
    <row r="186" spans="1:12" x14ac:dyDescent="0.25">
      <c r="A186" s="206">
        <v>323</v>
      </c>
      <c r="B186" s="207"/>
      <c r="C186" s="208"/>
      <c r="D186" s="184" t="s">
        <v>126</v>
      </c>
      <c r="E186" s="155">
        <f>SUM(E187+E188)</f>
        <v>0</v>
      </c>
      <c r="F186" s="155">
        <f t="shared" ref="F186:H186" si="75">SUM(F187+F188)</f>
        <v>0</v>
      </c>
      <c r="G186" s="155">
        <f t="shared" si="75"/>
        <v>0</v>
      </c>
      <c r="H186" s="155">
        <f t="shared" si="75"/>
        <v>0</v>
      </c>
      <c r="I186" s="155">
        <f t="shared" ref="I186:J186" si="76">SUM(I187+I188)</f>
        <v>0</v>
      </c>
      <c r="J186" s="155">
        <f t="shared" si="76"/>
        <v>0</v>
      </c>
    </row>
    <row r="187" spans="1:12" x14ac:dyDescent="0.25">
      <c r="A187" s="194">
        <v>3231</v>
      </c>
      <c r="B187" s="172"/>
      <c r="C187" s="173"/>
      <c r="D187" s="185" t="s">
        <v>127</v>
      </c>
      <c r="E187" s="117"/>
      <c r="F187" s="117"/>
      <c r="G187" s="117"/>
      <c r="H187" s="117"/>
      <c r="I187" s="117"/>
      <c r="J187" s="117"/>
    </row>
    <row r="188" spans="1:12" x14ac:dyDescent="0.25">
      <c r="A188" s="194">
        <v>3239</v>
      </c>
      <c r="B188" s="172"/>
      <c r="C188" s="173"/>
      <c r="D188" s="185" t="s">
        <v>135</v>
      </c>
      <c r="E188" s="117"/>
      <c r="F188" s="117"/>
      <c r="G188" s="117"/>
      <c r="H188" s="117"/>
      <c r="I188" s="117"/>
      <c r="J188" s="117"/>
    </row>
    <row r="189" spans="1:12" ht="25.5" x14ac:dyDescent="0.25">
      <c r="A189" s="143">
        <v>329</v>
      </c>
      <c r="B189" s="144"/>
      <c r="C189" s="145"/>
      <c r="D189" s="184" t="s">
        <v>136</v>
      </c>
      <c r="E189" s="112">
        <f>SUM(E190)</f>
        <v>0</v>
      </c>
      <c r="F189" s="112">
        <f t="shared" ref="F189:J189" si="77">SUM(F190)</f>
        <v>0</v>
      </c>
      <c r="G189" s="112">
        <f t="shared" si="77"/>
        <v>0</v>
      </c>
      <c r="H189" s="112">
        <f t="shared" si="77"/>
        <v>0</v>
      </c>
      <c r="I189" s="112">
        <f t="shared" si="77"/>
        <v>0</v>
      </c>
      <c r="J189" s="112">
        <f t="shared" si="77"/>
        <v>0</v>
      </c>
    </row>
    <row r="190" spans="1:12" ht="25.5" x14ac:dyDescent="0.25">
      <c r="A190" s="194">
        <v>3299</v>
      </c>
      <c r="B190" s="172"/>
      <c r="C190" s="173"/>
      <c r="D190" s="185" t="s">
        <v>136</v>
      </c>
      <c r="E190" s="117"/>
      <c r="F190" s="117"/>
      <c r="G190" s="117"/>
      <c r="H190" s="117"/>
      <c r="I190" s="117"/>
      <c r="J190" s="117"/>
    </row>
    <row r="191" spans="1:12" ht="14.45" customHeight="1" x14ac:dyDescent="0.25">
      <c r="A191" s="355" t="s">
        <v>178</v>
      </c>
      <c r="B191" s="356"/>
      <c r="C191" s="357"/>
      <c r="D191" s="209" t="s">
        <v>179</v>
      </c>
      <c r="E191" s="98">
        <f t="shared" ref="E191:J193" si="78">SUM(E192)</f>
        <v>0</v>
      </c>
      <c r="F191" s="133">
        <f t="shared" si="78"/>
        <v>0</v>
      </c>
      <c r="G191" s="98">
        <v>10500</v>
      </c>
      <c r="H191" s="134">
        <v>34164</v>
      </c>
      <c r="I191" s="134">
        <v>33414</v>
      </c>
      <c r="J191" s="134">
        <v>33414</v>
      </c>
    </row>
    <row r="192" spans="1:12" x14ac:dyDescent="0.25">
      <c r="A192" s="358" t="s">
        <v>180</v>
      </c>
      <c r="B192" s="359"/>
      <c r="C192" s="360"/>
      <c r="D192" s="197" t="s">
        <v>101</v>
      </c>
      <c r="E192" s="101">
        <f t="shared" si="78"/>
        <v>0</v>
      </c>
      <c r="F192" s="101">
        <f t="shared" si="78"/>
        <v>0</v>
      </c>
      <c r="G192" s="101">
        <v>500</v>
      </c>
      <c r="H192" s="102">
        <v>3414</v>
      </c>
      <c r="I192" s="102">
        <v>3414</v>
      </c>
      <c r="J192" s="102">
        <v>3414</v>
      </c>
    </row>
    <row r="193" spans="1:10" x14ac:dyDescent="0.25">
      <c r="A193" s="210">
        <v>3</v>
      </c>
      <c r="B193" s="211"/>
      <c r="C193" s="212"/>
      <c r="D193" s="213" t="s">
        <v>39</v>
      </c>
      <c r="E193" s="104">
        <f t="shared" si="78"/>
        <v>0</v>
      </c>
      <c r="F193" s="104"/>
      <c r="G193" s="104">
        <v>500</v>
      </c>
      <c r="H193" s="105">
        <f t="shared" si="78"/>
        <v>0</v>
      </c>
      <c r="I193" s="105">
        <f t="shared" si="78"/>
        <v>0</v>
      </c>
      <c r="J193" s="105">
        <f t="shared" si="78"/>
        <v>0</v>
      </c>
    </row>
    <row r="194" spans="1:10" x14ac:dyDescent="0.25">
      <c r="A194" s="161">
        <v>32</v>
      </c>
      <c r="B194" s="162"/>
      <c r="C194" s="163"/>
      <c r="D194" s="214" t="s">
        <v>41</v>
      </c>
      <c r="E194" s="107"/>
      <c r="F194" s="107"/>
      <c r="G194" s="107">
        <v>500</v>
      </c>
      <c r="H194" s="108"/>
      <c r="I194" s="108"/>
      <c r="J194" s="108"/>
    </row>
    <row r="195" spans="1:10" x14ac:dyDescent="0.25">
      <c r="A195" s="164">
        <v>323</v>
      </c>
      <c r="B195" s="165"/>
      <c r="C195" s="166"/>
      <c r="D195" s="215" t="s">
        <v>126</v>
      </c>
      <c r="E195" s="112"/>
      <c r="F195" s="112"/>
      <c r="G195" s="112"/>
      <c r="H195" s="113"/>
      <c r="I195" s="113"/>
      <c r="J195" s="113"/>
    </row>
    <row r="196" spans="1:10" x14ac:dyDescent="0.25">
      <c r="A196" s="167">
        <v>3235</v>
      </c>
      <c r="B196" s="168"/>
      <c r="C196" s="169"/>
      <c r="D196" s="216" t="s">
        <v>131</v>
      </c>
      <c r="E196" s="117"/>
      <c r="F196" s="117"/>
      <c r="G196" s="117"/>
      <c r="H196" s="118"/>
      <c r="I196" s="118"/>
      <c r="J196" s="118"/>
    </row>
    <row r="197" spans="1:10" ht="25.5" x14ac:dyDescent="0.25">
      <c r="A197" s="167">
        <v>329</v>
      </c>
      <c r="B197" s="168"/>
      <c r="C197" s="169"/>
      <c r="D197" s="216" t="s">
        <v>136</v>
      </c>
      <c r="E197" s="117"/>
      <c r="F197" s="117"/>
      <c r="G197" s="117">
        <v>500</v>
      </c>
      <c r="H197" s="118">
        <v>750</v>
      </c>
      <c r="I197" s="118"/>
      <c r="J197" s="118"/>
    </row>
    <row r="198" spans="1:10" x14ac:dyDescent="0.25">
      <c r="A198" s="167">
        <v>4</v>
      </c>
      <c r="B198" s="168"/>
      <c r="C198" s="169"/>
      <c r="D198" s="216" t="s">
        <v>234</v>
      </c>
      <c r="E198" s="117"/>
      <c r="F198" s="117"/>
      <c r="G198" s="117"/>
      <c r="H198" s="118">
        <v>3414</v>
      </c>
      <c r="I198" s="118"/>
      <c r="J198" s="118"/>
    </row>
    <row r="199" spans="1:10" x14ac:dyDescent="0.25">
      <c r="A199" s="167">
        <v>422</v>
      </c>
      <c r="B199" s="168"/>
      <c r="C199" s="169"/>
      <c r="D199" s="216" t="s">
        <v>257</v>
      </c>
      <c r="E199" s="117"/>
      <c r="F199" s="117"/>
      <c r="G199" s="117"/>
      <c r="H199" s="118">
        <v>3414</v>
      </c>
      <c r="I199" s="118">
        <v>3414</v>
      </c>
      <c r="J199" s="118">
        <v>3414</v>
      </c>
    </row>
    <row r="200" spans="1:10" ht="25.5" x14ac:dyDescent="0.25">
      <c r="A200" s="289"/>
      <c r="B200" s="290" t="s">
        <v>241</v>
      </c>
      <c r="C200" s="291"/>
      <c r="D200" s="266" t="s">
        <v>242</v>
      </c>
      <c r="E200" s="101"/>
      <c r="F200" s="101">
        <v>12975</v>
      </c>
      <c r="G200" s="101">
        <v>10000</v>
      </c>
      <c r="H200" s="102">
        <v>30000</v>
      </c>
      <c r="I200" s="102">
        <v>30000</v>
      </c>
      <c r="J200" s="102">
        <v>30000</v>
      </c>
    </row>
    <row r="201" spans="1:10" ht="28.5" x14ac:dyDescent="0.25">
      <c r="A201" s="283" t="s">
        <v>224</v>
      </c>
      <c r="B201" s="284"/>
      <c r="C201" s="285"/>
      <c r="D201" s="286" t="s">
        <v>225</v>
      </c>
      <c r="E201" s="287"/>
      <c r="F201" s="287">
        <v>12926</v>
      </c>
      <c r="G201" s="287">
        <v>10000</v>
      </c>
      <c r="H201" s="288">
        <v>30000</v>
      </c>
      <c r="I201" s="288">
        <v>30000</v>
      </c>
      <c r="J201" s="288">
        <v>30000</v>
      </c>
    </row>
    <row r="202" spans="1:10" x14ac:dyDescent="0.25">
      <c r="A202" s="167"/>
      <c r="B202" s="168">
        <v>3</v>
      </c>
      <c r="C202" s="169"/>
      <c r="D202" s="216" t="s">
        <v>39</v>
      </c>
      <c r="E202" s="117"/>
      <c r="F202" s="117">
        <v>11712</v>
      </c>
      <c r="G202" s="117"/>
      <c r="H202" s="118"/>
      <c r="I202" s="118"/>
      <c r="J202" s="118"/>
    </row>
    <row r="203" spans="1:10" x14ac:dyDescent="0.25">
      <c r="A203" s="167"/>
      <c r="B203" s="168">
        <v>31</v>
      </c>
      <c r="C203" s="169"/>
      <c r="D203" s="216" t="s">
        <v>40</v>
      </c>
      <c r="E203" s="117"/>
      <c r="F203" s="117">
        <v>2580</v>
      </c>
      <c r="G203" s="117"/>
      <c r="H203" s="118"/>
      <c r="I203" s="118"/>
      <c r="J203" s="118"/>
    </row>
    <row r="204" spans="1:10" x14ac:dyDescent="0.25">
      <c r="A204" s="167"/>
      <c r="B204" s="168">
        <v>312</v>
      </c>
      <c r="C204" s="169"/>
      <c r="D204" s="216" t="s">
        <v>226</v>
      </c>
      <c r="E204" s="117"/>
      <c r="F204" s="117">
        <v>2580</v>
      </c>
      <c r="G204" s="117">
        <v>3000</v>
      </c>
      <c r="H204" s="118">
        <v>15000</v>
      </c>
      <c r="I204" s="118">
        <v>15000</v>
      </c>
      <c r="J204" s="118">
        <v>15000</v>
      </c>
    </row>
    <row r="205" spans="1:10" x14ac:dyDescent="0.25">
      <c r="A205" s="167"/>
      <c r="B205" s="168">
        <v>31219</v>
      </c>
      <c r="C205" s="169"/>
      <c r="D205" s="216" t="s">
        <v>226</v>
      </c>
      <c r="E205" s="117"/>
      <c r="F205" s="117">
        <v>2580</v>
      </c>
      <c r="G205" s="117"/>
      <c r="H205" s="118"/>
      <c r="I205" s="118"/>
      <c r="J205" s="118"/>
    </row>
    <row r="206" spans="1:10" x14ac:dyDescent="0.25">
      <c r="A206" s="167"/>
      <c r="B206" s="168">
        <v>32</v>
      </c>
      <c r="C206" s="169"/>
      <c r="D206" s="216" t="s">
        <v>227</v>
      </c>
      <c r="E206" s="117"/>
      <c r="F206" s="117">
        <v>9132</v>
      </c>
      <c r="G206" s="117"/>
      <c r="H206" s="118"/>
      <c r="I206" s="118"/>
      <c r="J206" s="118"/>
    </row>
    <row r="207" spans="1:10" x14ac:dyDescent="0.25">
      <c r="A207" s="167"/>
      <c r="B207" s="168"/>
      <c r="C207" s="169">
        <v>321</v>
      </c>
      <c r="D207" s="216" t="s">
        <v>107</v>
      </c>
      <c r="E207" s="117"/>
      <c r="F207" s="117">
        <v>6580</v>
      </c>
      <c r="G207" s="117">
        <v>3000</v>
      </c>
      <c r="H207" s="118">
        <v>5000</v>
      </c>
      <c r="I207" s="118">
        <v>5000</v>
      </c>
      <c r="J207" s="118">
        <v>5000</v>
      </c>
    </row>
    <row r="208" spans="1:10" x14ac:dyDescent="0.25">
      <c r="A208" s="167"/>
      <c r="B208" s="168"/>
      <c r="C208" s="169">
        <v>32112</v>
      </c>
      <c r="D208" s="216" t="s">
        <v>228</v>
      </c>
      <c r="E208" s="117"/>
      <c r="F208" s="117">
        <v>648</v>
      </c>
      <c r="G208" s="117"/>
      <c r="H208" s="118"/>
      <c r="I208" s="118"/>
      <c r="J208" s="118"/>
    </row>
    <row r="209" spans="1:10" x14ac:dyDescent="0.25">
      <c r="A209" s="167"/>
      <c r="B209" s="168"/>
      <c r="C209" s="169">
        <v>32131</v>
      </c>
      <c r="D209" s="216" t="s">
        <v>215</v>
      </c>
      <c r="E209" s="117"/>
      <c r="F209" s="117">
        <v>5932</v>
      </c>
      <c r="G209" s="117"/>
      <c r="H209" s="118"/>
      <c r="I209" s="118"/>
      <c r="J209" s="118"/>
    </row>
    <row r="210" spans="1:10" x14ac:dyDescent="0.25">
      <c r="A210" s="167"/>
      <c r="B210" s="168">
        <v>322</v>
      </c>
      <c r="C210" s="169"/>
      <c r="D210" s="216" t="s">
        <v>152</v>
      </c>
      <c r="E210" s="117"/>
      <c r="F210" s="117">
        <v>39</v>
      </c>
      <c r="G210" s="117">
        <v>500</v>
      </c>
      <c r="H210" s="118">
        <v>2000</v>
      </c>
      <c r="I210" s="118">
        <v>2000</v>
      </c>
      <c r="J210" s="118">
        <v>2000</v>
      </c>
    </row>
    <row r="211" spans="1:10" x14ac:dyDescent="0.25">
      <c r="A211" s="167"/>
      <c r="B211" s="168">
        <v>32212</v>
      </c>
      <c r="C211" s="169"/>
      <c r="D211" s="216" t="s">
        <v>229</v>
      </c>
      <c r="E211" s="117"/>
      <c r="F211" s="117">
        <v>39</v>
      </c>
      <c r="G211" s="117"/>
      <c r="H211" s="118"/>
      <c r="I211" s="118"/>
      <c r="J211" s="118"/>
    </row>
    <row r="212" spans="1:10" x14ac:dyDescent="0.25">
      <c r="A212" s="167"/>
      <c r="B212" s="168">
        <v>323</v>
      </c>
      <c r="C212" s="169"/>
      <c r="D212" s="216" t="s">
        <v>126</v>
      </c>
      <c r="E212" s="117"/>
      <c r="F212" s="117">
        <v>400</v>
      </c>
      <c r="G212" s="117">
        <v>500</v>
      </c>
      <c r="H212" s="118">
        <v>2000</v>
      </c>
      <c r="I212" s="118">
        <v>2000</v>
      </c>
      <c r="J212" s="118">
        <v>2000</v>
      </c>
    </row>
    <row r="213" spans="1:10" x14ac:dyDescent="0.25">
      <c r="A213" s="167"/>
      <c r="B213" s="168">
        <v>32399</v>
      </c>
      <c r="C213" s="169"/>
      <c r="D213" s="216" t="s">
        <v>221</v>
      </c>
      <c r="E213" s="117"/>
      <c r="F213" s="117">
        <v>400</v>
      </c>
      <c r="G213" s="117"/>
      <c r="H213" s="118"/>
      <c r="I213" s="118"/>
      <c r="J213" s="118"/>
    </row>
    <row r="214" spans="1:10" ht="25.5" x14ac:dyDescent="0.25">
      <c r="A214" s="167"/>
      <c r="B214" s="168">
        <v>324</v>
      </c>
      <c r="C214" s="169"/>
      <c r="D214" s="216" t="s">
        <v>230</v>
      </c>
      <c r="E214" s="117"/>
      <c r="F214" s="117">
        <v>1350</v>
      </c>
      <c r="G214" s="117">
        <v>1000</v>
      </c>
      <c r="H214" s="118">
        <v>1500</v>
      </c>
      <c r="I214" s="118">
        <v>1500</v>
      </c>
      <c r="J214" s="118">
        <v>1500</v>
      </c>
    </row>
    <row r="215" spans="1:10" ht="25.5" x14ac:dyDescent="0.25">
      <c r="A215" s="167"/>
      <c r="B215" s="168">
        <v>32411</v>
      </c>
      <c r="C215" s="169"/>
      <c r="D215" s="216" t="s">
        <v>230</v>
      </c>
      <c r="E215" s="117"/>
      <c r="F215" s="117">
        <v>1350</v>
      </c>
      <c r="G215" s="117"/>
      <c r="H215" s="118"/>
      <c r="I215" s="118"/>
      <c r="J215" s="118"/>
    </row>
    <row r="216" spans="1:10" ht="25.5" x14ac:dyDescent="0.25">
      <c r="A216" s="167"/>
      <c r="B216" s="168">
        <v>329</v>
      </c>
      <c r="C216" s="169"/>
      <c r="D216" s="216" t="s">
        <v>231</v>
      </c>
      <c r="E216" s="117"/>
      <c r="F216" s="117">
        <v>763</v>
      </c>
      <c r="G216" s="117"/>
      <c r="H216" s="118"/>
      <c r="I216" s="118"/>
      <c r="J216" s="118"/>
    </row>
    <row r="217" spans="1:10" x14ac:dyDescent="0.25">
      <c r="A217" s="167"/>
      <c r="B217" s="168">
        <v>32923</v>
      </c>
      <c r="C217" s="169"/>
      <c r="D217" s="216" t="s">
        <v>232</v>
      </c>
      <c r="E217" s="117"/>
      <c r="F217" s="117">
        <v>169</v>
      </c>
      <c r="G217" s="117"/>
      <c r="H217" s="118"/>
      <c r="I217" s="118"/>
      <c r="J217" s="118"/>
    </row>
    <row r="218" spans="1:10" x14ac:dyDescent="0.25">
      <c r="A218" s="167"/>
      <c r="B218" s="168">
        <v>32999</v>
      </c>
      <c r="C218" s="169"/>
      <c r="D218" s="216" t="s">
        <v>233</v>
      </c>
      <c r="E218" s="117"/>
      <c r="F218" s="117">
        <v>594</v>
      </c>
      <c r="G218" s="117"/>
      <c r="H218" s="118"/>
      <c r="I218" s="118"/>
      <c r="J218" s="118"/>
    </row>
    <row r="219" spans="1:10" x14ac:dyDescent="0.25">
      <c r="A219" s="167"/>
      <c r="B219" s="168">
        <v>4</v>
      </c>
      <c r="C219" s="169"/>
      <c r="D219" s="216" t="s">
        <v>234</v>
      </c>
      <c r="E219" s="117"/>
      <c r="F219" s="117">
        <v>1213</v>
      </c>
      <c r="G219" s="117"/>
      <c r="H219" s="118"/>
      <c r="I219" s="118"/>
      <c r="J219" s="118"/>
    </row>
    <row r="220" spans="1:10" x14ac:dyDescent="0.25">
      <c r="A220" s="167"/>
      <c r="B220" s="168">
        <v>42</v>
      </c>
      <c r="C220" s="169"/>
      <c r="D220" s="216" t="s">
        <v>234</v>
      </c>
      <c r="E220" s="117"/>
      <c r="F220" s="117">
        <v>1213</v>
      </c>
      <c r="G220" s="117">
        <v>2000</v>
      </c>
      <c r="H220" s="118">
        <v>4500</v>
      </c>
      <c r="I220" s="118">
        <v>4500</v>
      </c>
      <c r="J220" s="118">
        <v>4500</v>
      </c>
    </row>
    <row r="221" spans="1:10" x14ac:dyDescent="0.25">
      <c r="A221" s="167"/>
      <c r="B221" s="168">
        <v>4223</v>
      </c>
      <c r="C221" s="169"/>
      <c r="D221" s="216" t="s">
        <v>235</v>
      </c>
      <c r="E221" s="117"/>
      <c r="F221" s="117">
        <v>767</v>
      </c>
      <c r="G221" s="117"/>
      <c r="H221" s="118"/>
      <c r="I221" s="118"/>
      <c r="J221" s="118"/>
    </row>
    <row r="222" spans="1:10" x14ac:dyDescent="0.25">
      <c r="A222" s="167"/>
      <c r="B222" s="168">
        <v>4227</v>
      </c>
      <c r="C222" s="169"/>
      <c r="D222" s="216" t="s">
        <v>236</v>
      </c>
      <c r="E222" s="117"/>
      <c r="F222" s="117">
        <v>446</v>
      </c>
      <c r="G222" s="117"/>
      <c r="H222" s="118"/>
      <c r="I222" s="118"/>
      <c r="J222" s="118"/>
    </row>
    <row r="223" spans="1:10" x14ac:dyDescent="0.25">
      <c r="A223" s="167"/>
      <c r="B223" s="168"/>
      <c r="C223" s="169"/>
      <c r="D223" s="216"/>
      <c r="E223" s="117"/>
      <c r="F223" s="117"/>
      <c r="G223" s="117"/>
      <c r="H223" s="118"/>
      <c r="I223" s="118"/>
      <c r="J223" s="118"/>
    </row>
    <row r="224" spans="1:10" x14ac:dyDescent="0.25">
      <c r="A224" s="167"/>
      <c r="B224" s="168"/>
      <c r="C224" s="169"/>
      <c r="D224" s="216"/>
      <c r="E224" s="117"/>
      <c r="F224" s="117"/>
      <c r="G224" s="117"/>
      <c r="H224" s="118"/>
      <c r="I224" s="118"/>
      <c r="J224" s="118"/>
    </row>
    <row r="225" spans="1:10" x14ac:dyDescent="0.25">
      <c r="A225" s="167"/>
      <c r="B225" s="168"/>
      <c r="C225" s="169"/>
      <c r="D225" s="216"/>
      <c r="E225" s="117"/>
      <c r="F225" s="117"/>
      <c r="G225" s="117"/>
      <c r="H225" s="118"/>
      <c r="I225" s="118"/>
      <c r="J225" s="118"/>
    </row>
    <row r="226" spans="1:10" ht="25.5" x14ac:dyDescent="0.25">
      <c r="A226" s="289" t="s">
        <v>237</v>
      </c>
      <c r="B226" s="290"/>
      <c r="C226" s="291"/>
      <c r="D226" s="266" t="s">
        <v>238</v>
      </c>
      <c r="E226" s="101"/>
      <c r="F226" s="101">
        <v>49</v>
      </c>
      <c r="G226" s="101"/>
      <c r="H226" s="102"/>
      <c r="I226" s="102"/>
      <c r="J226" s="102"/>
    </row>
    <row r="227" spans="1:10" x14ac:dyDescent="0.25">
      <c r="A227" s="167">
        <v>3</v>
      </c>
      <c r="B227" s="168"/>
      <c r="C227" s="169"/>
      <c r="D227" s="216" t="s">
        <v>39</v>
      </c>
      <c r="E227" s="117"/>
      <c r="F227" s="117"/>
      <c r="G227" s="117"/>
      <c r="H227" s="118"/>
      <c r="I227" s="118"/>
      <c r="J227" s="118"/>
    </row>
    <row r="228" spans="1:10" x14ac:dyDescent="0.25">
      <c r="A228" s="167">
        <v>32</v>
      </c>
      <c r="B228" s="168"/>
      <c r="C228" s="169"/>
      <c r="D228" s="216" t="s">
        <v>41</v>
      </c>
      <c r="E228" s="117"/>
      <c r="F228" s="117"/>
      <c r="G228" s="117"/>
      <c r="H228" s="118"/>
      <c r="I228" s="118"/>
      <c r="J228" s="118"/>
    </row>
    <row r="229" spans="1:10" x14ac:dyDescent="0.25">
      <c r="A229" s="167">
        <v>321</v>
      </c>
      <c r="B229" s="168"/>
      <c r="C229" s="169"/>
      <c r="D229" s="216" t="s">
        <v>107</v>
      </c>
      <c r="E229" s="117"/>
      <c r="F229" s="117"/>
      <c r="G229" s="117"/>
      <c r="H229" s="118"/>
      <c r="I229" s="118"/>
      <c r="J229" s="118"/>
    </row>
    <row r="230" spans="1:10" x14ac:dyDescent="0.25">
      <c r="A230" s="167"/>
      <c r="B230" s="168">
        <v>322</v>
      </c>
      <c r="C230" s="169"/>
      <c r="D230" s="216" t="s">
        <v>152</v>
      </c>
      <c r="E230" s="117"/>
      <c r="F230" s="117"/>
      <c r="G230" s="117"/>
      <c r="H230" s="118"/>
      <c r="I230" s="118"/>
      <c r="J230" s="118"/>
    </row>
    <row r="231" spans="1:10" x14ac:dyDescent="0.25">
      <c r="A231" s="167"/>
      <c r="B231" s="168">
        <v>323</v>
      </c>
      <c r="C231" s="169"/>
      <c r="D231" s="216" t="s">
        <v>126</v>
      </c>
      <c r="E231" s="117"/>
      <c r="F231" s="117"/>
      <c r="G231" s="117"/>
      <c r="H231" s="118"/>
      <c r="I231" s="118"/>
      <c r="J231" s="118"/>
    </row>
    <row r="232" spans="1:10" x14ac:dyDescent="0.25">
      <c r="A232" s="167"/>
      <c r="B232" s="168">
        <v>324</v>
      </c>
      <c r="C232" s="169"/>
      <c r="D232" s="216" t="s">
        <v>239</v>
      </c>
      <c r="E232" s="117"/>
      <c r="F232" s="117"/>
      <c r="G232" s="117"/>
      <c r="H232" s="118"/>
      <c r="I232" s="118"/>
      <c r="J232" s="118"/>
    </row>
    <row r="233" spans="1:10" x14ac:dyDescent="0.25">
      <c r="A233" s="167"/>
      <c r="B233" s="168">
        <v>329</v>
      </c>
      <c r="C233" s="169"/>
      <c r="D233" s="216" t="s">
        <v>240</v>
      </c>
      <c r="E233" s="117"/>
      <c r="F233" s="117">
        <v>49</v>
      </c>
      <c r="G233" s="117"/>
      <c r="H233" s="118"/>
      <c r="I233" s="118"/>
      <c r="J233" s="118"/>
    </row>
    <row r="234" spans="1:10" x14ac:dyDescent="0.25">
      <c r="A234" s="167"/>
      <c r="B234" s="168"/>
      <c r="C234" s="169"/>
      <c r="D234" s="216"/>
      <c r="E234" s="117"/>
      <c r="F234" s="117"/>
      <c r="G234" s="117"/>
      <c r="H234" s="118"/>
      <c r="I234" s="118"/>
      <c r="J234" s="118"/>
    </row>
    <row r="235" spans="1:10" x14ac:dyDescent="0.25">
      <c r="A235" s="167"/>
      <c r="B235" s="168"/>
      <c r="C235" s="169"/>
      <c r="D235" s="216"/>
      <c r="E235" s="117"/>
      <c r="F235" s="117"/>
      <c r="G235" s="117"/>
      <c r="H235" s="118"/>
      <c r="I235" s="118"/>
      <c r="J235" s="118"/>
    </row>
    <row r="236" spans="1:10" x14ac:dyDescent="0.25">
      <c r="A236" s="167"/>
      <c r="B236" s="168"/>
      <c r="C236" s="169"/>
      <c r="D236" s="216"/>
      <c r="E236" s="117"/>
      <c r="F236" s="117"/>
      <c r="G236" s="117"/>
      <c r="H236" s="118"/>
      <c r="I236" s="118"/>
      <c r="J236" s="118"/>
    </row>
    <row r="237" spans="1:10" x14ac:dyDescent="0.25">
      <c r="A237" s="167"/>
      <c r="B237" s="168"/>
      <c r="C237" s="169"/>
      <c r="D237" s="216"/>
      <c r="E237" s="117"/>
      <c r="F237" s="117"/>
      <c r="G237" s="117"/>
      <c r="H237" s="118"/>
      <c r="I237" s="118"/>
      <c r="J237" s="118"/>
    </row>
    <row r="238" spans="1:10" x14ac:dyDescent="0.25">
      <c r="A238" s="167"/>
      <c r="B238" s="168"/>
      <c r="C238" s="169"/>
      <c r="D238" s="216"/>
      <c r="E238" s="117"/>
      <c r="F238" s="117"/>
      <c r="G238" s="117"/>
      <c r="H238" s="118"/>
      <c r="I238" s="118"/>
      <c r="J238" s="118"/>
    </row>
    <row r="239" spans="1:10" x14ac:dyDescent="0.25">
      <c r="A239" s="167">
        <v>3238</v>
      </c>
      <c r="B239" s="217"/>
      <c r="C239" s="169"/>
      <c r="D239" s="216" t="s">
        <v>134</v>
      </c>
      <c r="E239" s="117"/>
      <c r="F239" s="117"/>
      <c r="G239" s="117"/>
      <c r="H239" s="118"/>
      <c r="I239" s="118"/>
      <c r="J239" s="118"/>
    </row>
    <row r="240" spans="1:10" ht="25.5" x14ac:dyDescent="0.25">
      <c r="A240" s="355" t="s">
        <v>181</v>
      </c>
      <c r="B240" s="356"/>
      <c r="C240" s="357"/>
      <c r="D240" s="209" t="s">
        <v>182</v>
      </c>
      <c r="E240" s="133">
        <f>SUM(E241)</f>
        <v>0</v>
      </c>
      <c r="F240" s="133">
        <f>SUM(F241)</f>
        <v>22504</v>
      </c>
      <c r="G240" s="98">
        <f>SUM(G241)</f>
        <v>26000</v>
      </c>
      <c r="H240" s="134">
        <f>SUM(H241)</f>
        <v>33000</v>
      </c>
      <c r="I240" s="134">
        <f t="shared" ref="I240:J240" si="79">SUM(I241)</f>
        <v>33000</v>
      </c>
      <c r="J240" s="134">
        <f t="shared" si="79"/>
        <v>33000</v>
      </c>
    </row>
    <row r="241" spans="1:10" ht="25.5" x14ac:dyDescent="0.25">
      <c r="A241" s="364" t="s">
        <v>147</v>
      </c>
      <c r="B241" s="365"/>
      <c r="C241" s="366"/>
      <c r="D241" s="218" t="s">
        <v>148</v>
      </c>
      <c r="E241" s="101">
        <f>SUM(E242+E246)</f>
        <v>0</v>
      </c>
      <c r="F241" s="101">
        <f>SUM(F242+F246)</f>
        <v>22504</v>
      </c>
      <c r="G241" s="101">
        <f>SUM(G242+G246)</f>
        <v>26000</v>
      </c>
      <c r="H241" s="102">
        <v>33000</v>
      </c>
      <c r="I241" s="102">
        <v>33000</v>
      </c>
      <c r="J241" s="102">
        <v>33000</v>
      </c>
    </row>
    <row r="242" spans="1:10" x14ac:dyDescent="0.25">
      <c r="A242" s="370">
        <v>3</v>
      </c>
      <c r="B242" s="371"/>
      <c r="C242" s="372"/>
      <c r="D242" s="219" t="s">
        <v>39</v>
      </c>
      <c r="E242" s="104">
        <f>SUM(E243)</f>
        <v>0</v>
      </c>
      <c r="F242" s="104">
        <f>SUM(F243)</f>
        <v>19327</v>
      </c>
      <c r="G242" s="104">
        <f>SUM(G243)</f>
        <v>20000</v>
      </c>
      <c r="H242" s="105">
        <f>SUM(H243)</f>
        <v>27000</v>
      </c>
      <c r="I242" s="105">
        <f t="shared" ref="I242:J242" si="80">SUM(I243)</f>
        <v>27000</v>
      </c>
      <c r="J242" s="105">
        <f t="shared" si="80"/>
        <v>27000</v>
      </c>
    </row>
    <row r="243" spans="1:10" ht="38.25" x14ac:dyDescent="0.25">
      <c r="A243" s="373">
        <v>37</v>
      </c>
      <c r="B243" s="374"/>
      <c r="C243" s="375"/>
      <c r="D243" s="220" t="s">
        <v>173</v>
      </c>
      <c r="E243" s="107">
        <f>SUM(E244)</f>
        <v>0</v>
      </c>
      <c r="F243" s="107">
        <f t="shared" ref="F243:G244" si="81">SUM(F244)</f>
        <v>19327</v>
      </c>
      <c r="G243" s="107">
        <f t="shared" si="81"/>
        <v>20000</v>
      </c>
      <c r="H243" s="108">
        <v>27000</v>
      </c>
      <c r="I243" s="108">
        <v>27000</v>
      </c>
      <c r="J243" s="108">
        <v>27000</v>
      </c>
    </row>
    <row r="244" spans="1:10" ht="25.5" x14ac:dyDescent="0.25">
      <c r="A244" s="221">
        <v>372</v>
      </c>
      <c r="B244" s="222"/>
      <c r="C244" s="223"/>
      <c r="D244" s="111" t="s">
        <v>174</v>
      </c>
      <c r="E244" s="112">
        <f>SUM(E245)</f>
        <v>0</v>
      </c>
      <c r="F244" s="112">
        <f t="shared" si="81"/>
        <v>19327</v>
      </c>
      <c r="G244" s="112">
        <f t="shared" si="81"/>
        <v>20000</v>
      </c>
      <c r="H244" s="113">
        <v>27000</v>
      </c>
      <c r="I244" s="113">
        <v>27000</v>
      </c>
      <c r="J244" s="113">
        <v>27000</v>
      </c>
    </row>
    <row r="245" spans="1:10" ht="25.5" x14ac:dyDescent="0.25">
      <c r="A245" s="224">
        <v>3722</v>
      </c>
      <c r="B245" s="225"/>
      <c r="C245" s="226"/>
      <c r="D245" s="116" t="s">
        <v>175</v>
      </c>
      <c r="E245" s="117"/>
      <c r="F245" s="117">
        <v>19327</v>
      </c>
      <c r="G245" s="117">
        <v>20000</v>
      </c>
      <c r="H245" s="118">
        <v>27000</v>
      </c>
      <c r="I245" s="118">
        <v>27000</v>
      </c>
      <c r="J245" s="118">
        <v>27000</v>
      </c>
    </row>
    <row r="246" spans="1:10" ht="25.5" x14ac:dyDescent="0.25">
      <c r="A246" s="370">
        <v>4</v>
      </c>
      <c r="B246" s="371"/>
      <c r="C246" s="372"/>
      <c r="D246" s="219" t="s">
        <v>45</v>
      </c>
      <c r="E246" s="104">
        <f>SUM(E247)</f>
        <v>0</v>
      </c>
      <c r="F246" s="104">
        <v>3177</v>
      </c>
      <c r="G246" s="104">
        <f t="shared" ref="F246:J248" si="82">SUM(G247)</f>
        <v>6000</v>
      </c>
      <c r="H246" s="105">
        <f t="shared" si="82"/>
        <v>6000</v>
      </c>
      <c r="I246" s="105">
        <f t="shared" si="82"/>
        <v>6000</v>
      </c>
      <c r="J246" s="105">
        <f t="shared" si="82"/>
        <v>6000</v>
      </c>
    </row>
    <row r="247" spans="1:10" ht="25.5" x14ac:dyDescent="0.25">
      <c r="A247" s="373">
        <v>42</v>
      </c>
      <c r="B247" s="374"/>
      <c r="C247" s="375"/>
      <c r="D247" s="182" t="s">
        <v>84</v>
      </c>
      <c r="E247" s="107">
        <f>SUM(E248)</f>
        <v>0</v>
      </c>
      <c r="F247" s="107">
        <f t="shared" si="82"/>
        <v>3177</v>
      </c>
      <c r="G247" s="107">
        <f t="shared" si="82"/>
        <v>6000</v>
      </c>
      <c r="H247" s="108">
        <v>6000</v>
      </c>
      <c r="I247" s="108">
        <v>6000</v>
      </c>
      <c r="J247" s="108">
        <v>6000</v>
      </c>
    </row>
    <row r="248" spans="1:10" ht="25.5" x14ac:dyDescent="0.25">
      <c r="A248" s="221">
        <v>424</v>
      </c>
      <c r="B248" s="222"/>
      <c r="C248" s="223"/>
      <c r="D248" s="184" t="s">
        <v>159</v>
      </c>
      <c r="E248" s="112">
        <f>SUM(E249)</f>
        <v>0</v>
      </c>
      <c r="F248" s="112">
        <f t="shared" si="82"/>
        <v>3177</v>
      </c>
      <c r="G248" s="112">
        <f t="shared" si="82"/>
        <v>6000</v>
      </c>
      <c r="H248" s="113">
        <v>6000</v>
      </c>
      <c r="I248" s="113">
        <v>6000</v>
      </c>
      <c r="J248" s="113">
        <v>6000</v>
      </c>
    </row>
    <row r="249" spans="1:10" x14ac:dyDescent="0.25">
      <c r="A249" s="224">
        <v>4241</v>
      </c>
      <c r="B249" s="225"/>
      <c r="C249" s="226"/>
      <c r="D249" s="185" t="s">
        <v>160</v>
      </c>
      <c r="E249" s="117"/>
      <c r="F249" s="117">
        <v>3177</v>
      </c>
      <c r="G249" s="117">
        <v>6000</v>
      </c>
      <c r="H249" s="118">
        <v>6000</v>
      </c>
      <c r="I249" s="118">
        <v>6000</v>
      </c>
      <c r="J249" s="118">
        <v>6000</v>
      </c>
    </row>
    <row r="250" spans="1:10" x14ac:dyDescent="0.25">
      <c r="A250" s="355" t="s">
        <v>183</v>
      </c>
      <c r="B250" s="356"/>
      <c r="C250" s="357"/>
      <c r="D250" s="209" t="s">
        <v>184</v>
      </c>
      <c r="E250" s="133">
        <f>SUM(E251)</f>
        <v>0</v>
      </c>
      <c r="F250" s="98">
        <f>SUM(F251)</f>
        <v>0</v>
      </c>
      <c r="G250" s="98">
        <f>SUM(G251)</f>
        <v>0</v>
      </c>
      <c r="H250" s="133">
        <f>SUM(H251)</f>
        <v>0</v>
      </c>
      <c r="I250" s="133">
        <f t="shared" ref="I250:J250" si="83">SUM(I251)</f>
        <v>0</v>
      </c>
      <c r="J250" s="133">
        <f t="shared" si="83"/>
        <v>0</v>
      </c>
    </row>
    <row r="251" spans="1:10" ht="25.5" x14ac:dyDescent="0.25">
      <c r="A251" s="364" t="s">
        <v>147</v>
      </c>
      <c r="B251" s="365"/>
      <c r="C251" s="366"/>
      <c r="D251" s="218" t="s">
        <v>148</v>
      </c>
      <c r="E251" s="101">
        <f>SUM(E252+E256)</f>
        <v>0</v>
      </c>
      <c r="F251" s="101">
        <f>SUM(F252+F258)</f>
        <v>0</v>
      </c>
      <c r="G251" s="101">
        <f>SUM(G252+G256)</f>
        <v>0</v>
      </c>
      <c r="H251" s="101">
        <f>SUM(H252+H256)</f>
        <v>0</v>
      </c>
      <c r="I251" s="101">
        <f t="shared" ref="I251:J251" si="84">SUM(I252+I256)</f>
        <v>0</v>
      </c>
      <c r="J251" s="101">
        <f t="shared" si="84"/>
        <v>0</v>
      </c>
    </row>
    <row r="252" spans="1:10" x14ac:dyDescent="0.25">
      <c r="A252" s="370">
        <v>3</v>
      </c>
      <c r="B252" s="371"/>
      <c r="C252" s="372"/>
      <c r="D252" s="219" t="s">
        <v>39</v>
      </c>
      <c r="E252" s="104">
        <f>SUM(E253)</f>
        <v>0</v>
      </c>
      <c r="F252" s="104">
        <f t="shared" ref="F252:J252" si="85">SUM(F253)</f>
        <v>0</v>
      </c>
      <c r="G252" s="104">
        <f t="shared" si="85"/>
        <v>0</v>
      </c>
      <c r="H252" s="104">
        <f t="shared" si="85"/>
        <v>0</v>
      </c>
      <c r="I252" s="104">
        <f t="shared" si="85"/>
        <v>0</v>
      </c>
      <c r="J252" s="104">
        <f t="shared" si="85"/>
        <v>0</v>
      </c>
    </row>
    <row r="253" spans="1:10" x14ac:dyDescent="0.25">
      <c r="A253" s="227">
        <v>32</v>
      </c>
      <c r="B253" s="228"/>
      <c r="C253" s="229"/>
      <c r="D253" s="230" t="s">
        <v>41</v>
      </c>
      <c r="E253" s="107">
        <f>SUM(H254)</f>
        <v>0</v>
      </c>
      <c r="F253" s="107">
        <f t="shared" ref="F253:H253" si="86">SUM(I254)</f>
        <v>0</v>
      </c>
      <c r="G253" s="107">
        <f t="shared" si="86"/>
        <v>0</v>
      </c>
      <c r="H253" s="107">
        <f t="shared" si="86"/>
        <v>0</v>
      </c>
      <c r="I253" s="107">
        <f t="shared" ref="I253" si="87">SUM(L254)</f>
        <v>0</v>
      </c>
      <c r="J253" s="107">
        <f t="shared" ref="J253" si="88">SUM(M254)</f>
        <v>0</v>
      </c>
    </row>
    <row r="254" spans="1:10" x14ac:dyDescent="0.25">
      <c r="A254" s="231">
        <v>322</v>
      </c>
      <c r="B254" s="232"/>
      <c r="C254" s="233"/>
      <c r="D254" s="182" t="s">
        <v>152</v>
      </c>
      <c r="E254" s="234">
        <f>SUM(E255)</f>
        <v>0</v>
      </c>
      <c r="F254" s="234">
        <f t="shared" ref="F254:J254" si="89">SUM(F255)</f>
        <v>0</v>
      </c>
      <c r="G254" s="234">
        <f t="shared" si="89"/>
        <v>0</v>
      </c>
      <c r="H254" s="234">
        <f t="shared" si="89"/>
        <v>0</v>
      </c>
      <c r="I254" s="234">
        <f t="shared" si="89"/>
        <v>0</v>
      </c>
      <c r="J254" s="234">
        <f t="shared" si="89"/>
        <v>0</v>
      </c>
    </row>
    <row r="255" spans="1:10" ht="25.5" x14ac:dyDescent="0.25">
      <c r="A255" s="235">
        <v>3221</v>
      </c>
      <c r="B255" s="236"/>
      <c r="C255" s="237"/>
      <c r="D255" s="238" t="s">
        <v>120</v>
      </c>
      <c r="E255" s="117"/>
      <c r="F255" s="117"/>
      <c r="G255" s="117"/>
      <c r="H255" s="117"/>
      <c r="I255" s="117"/>
      <c r="J255" s="117"/>
    </row>
    <row r="256" spans="1:10" ht="25.5" x14ac:dyDescent="0.25">
      <c r="A256" s="239">
        <v>4</v>
      </c>
      <c r="B256" s="240"/>
      <c r="C256" s="241"/>
      <c r="D256" s="201" t="s">
        <v>45</v>
      </c>
      <c r="E256" s="104">
        <f>SUM(E257)</f>
        <v>0</v>
      </c>
      <c r="F256" s="104">
        <f t="shared" ref="F256:J258" si="90">SUM(F257)</f>
        <v>0</v>
      </c>
      <c r="G256" s="104">
        <f t="shared" si="90"/>
        <v>0</v>
      </c>
      <c r="H256" s="104">
        <f t="shared" si="90"/>
        <v>0</v>
      </c>
      <c r="I256" s="104">
        <f t="shared" si="90"/>
        <v>0</v>
      </c>
      <c r="J256" s="104">
        <f t="shared" si="90"/>
        <v>0</v>
      </c>
    </row>
    <row r="257" spans="1:10" ht="25.5" x14ac:dyDescent="0.25">
      <c r="A257" s="242">
        <v>42</v>
      </c>
      <c r="B257" s="243"/>
      <c r="C257" s="244"/>
      <c r="D257" s="182" t="s">
        <v>84</v>
      </c>
      <c r="E257" s="107">
        <f>SUM(E258)</f>
        <v>0</v>
      </c>
      <c r="F257" s="107">
        <f t="shared" si="90"/>
        <v>0</v>
      </c>
      <c r="G257" s="107">
        <f t="shared" si="90"/>
        <v>0</v>
      </c>
      <c r="H257" s="107">
        <f t="shared" si="90"/>
        <v>0</v>
      </c>
      <c r="I257" s="107">
        <f t="shared" si="90"/>
        <v>0</v>
      </c>
      <c r="J257" s="107">
        <f t="shared" si="90"/>
        <v>0</v>
      </c>
    </row>
    <row r="258" spans="1:10" x14ac:dyDescent="0.25">
      <c r="A258" s="376">
        <v>422</v>
      </c>
      <c r="B258" s="377"/>
      <c r="C258" s="378"/>
      <c r="D258" s="184" t="s">
        <v>157</v>
      </c>
      <c r="E258" s="112">
        <f>SUM(E259)</f>
        <v>0</v>
      </c>
      <c r="F258" s="112">
        <f t="shared" si="90"/>
        <v>0</v>
      </c>
      <c r="G258" s="112">
        <f t="shared" si="90"/>
        <v>0</v>
      </c>
      <c r="H258" s="112">
        <f t="shared" si="90"/>
        <v>0</v>
      </c>
      <c r="I258" s="112">
        <f t="shared" si="90"/>
        <v>0</v>
      </c>
      <c r="J258" s="112">
        <f t="shared" si="90"/>
        <v>0</v>
      </c>
    </row>
    <row r="259" spans="1:10" x14ac:dyDescent="0.25">
      <c r="A259" s="224">
        <v>4221</v>
      </c>
      <c r="B259" s="225"/>
      <c r="C259" s="226"/>
      <c r="D259" s="216" t="s">
        <v>158</v>
      </c>
      <c r="E259" s="117"/>
      <c r="F259" s="117"/>
      <c r="G259" s="245"/>
      <c r="H259" s="117"/>
      <c r="I259" s="117"/>
      <c r="J259" s="117"/>
    </row>
    <row r="260" spans="1:10" ht="25.5" x14ac:dyDescent="0.25">
      <c r="A260" s="355" t="s">
        <v>185</v>
      </c>
      <c r="B260" s="356"/>
      <c r="C260" s="357"/>
      <c r="D260" s="209" t="s">
        <v>186</v>
      </c>
      <c r="E260" s="133">
        <f>SUM(E261+E278+E295)</f>
        <v>0</v>
      </c>
      <c r="F260" s="133">
        <f>SUM(F261+F278+F295)</f>
        <v>7296</v>
      </c>
      <c r="G260" s="133">
        <v>20000</v>
      </c>
      <c r="H260" s="134">
        <v>25000</v>
      </c>
      <c r="I260" s="134">
        <v>25000</v>
      </c>
      <c r="J260" s="134">
        <v>25000</v>
      </c>
    </row>
    <row r="261" spans="1:10" ht="25.5" x14ac:dyDescent="0.25">
      <c r="A261" s="364" t="s">
        <v>187</v>
      </c>
      <c r="B261" s="365"/>
      <c r="C261" s="366"/>
      <c r="D261" s="218" t="s">
        <v>188</v>
      </c>
      <c r="E261" s="101">
        <f t="shared" ref="E261:G262" si="91">SUM(E262)</f>
        <v>0</v>
      </c>
      <c r="F261" s="101">
        <f t="shared" si="91"/>
        <v>3099</v>
      </c>
      <c r="G261" s="101">
        <v>10000</v>
      </c>
      <c r="H261" s="102">
        <v>10000</v>
      </c>
      <c r="I261" s="102">
        <v>10000</v>
      </c>
      <c r="J261" s="102">
        <v>10000</v>
      </c>
    </row>
    <row r="262" spans="1:10" x14ac:dyDescent="0.25">
      <c r="A262" s="370">
        <v>3</v>
      </c>
      <c r="B262" s="371"/>
      <c r="C262" s="372"/>
      <c r="D262" s="219" t="s">
        <v>39</v>
      </c>
      <c r="E262" s="104">
        <f t="shared" si="91"/>
        <v>0</v>
      </c>
      <c r="F262" s="104">
        <v>3099</v>
      </c>
      <c r="G262" s="104">
        <f t="shared" si="91"/>
        <v>5200</v>
      </c>
      <c r="H262" s="105">
        <v>6000</v>
      </c>
      <c r="I262" s="105">
        <v>6000</v>
      </c>
      <c r="J262" s="105">
        <v>6000</v>
      </c>
    </row>
    <row r="263" spans="1:10" x14ac:dyDescent="0.25">
      <c r="A263" s="373">
        <v>32</v>
      </c>
      <c r="B263" s="374"/>
      <c r="C263" s="375"/>
      <c r="D263" s="220" t="s">
        <v>41</v>
      </c>
      <c r="E263" s="107">
        <f>SUM(E264+E273)</f>
        <v>0</v>
      </c>
      <c r="F263" s="107">
        <v>2026</v>
      </c>
      <c r="G263" s="107">
        <v>5200</v>
      </c>
      <c r="H263" s="108">
        <v>6000</v>
      </c>
      <c r="I263" s="108">
        <v>6000</v>
      </c>
      <c r="J263" s="108">
        <v>6000</v>
      </c>
    </row>
    <row r="264" spans="1:10" x14ac:dyDescent="0.25">
      <c r="A264" s="221">
        <v>321</v>
      </c>
      <c r="B264" s="222"/>
      <c r="C264" s="223"/>
      <c r="D264" s="246" t="s">
        <v>107</v>
      </c>
      <c r="E264" s="112">
        <f>SUM(E271)</f>
        <v>0</v>
      </c>
      <c r="F264" s="112">
        <v>1661</v>
      </c>
      <c r="G264" s="112">
        <v>1200</v>
      </c>
      <c r="H264" s="113">
        <v>1200</v>
      </c>
      <c r="I264" s="113">
        <v>1200</v>
      </c>
      <c r="J264" s="113">
        <v>1200</v>
      </c>
    </row>
    <row r="265" spans="1:10" x14ac:dyDescent="0.25">
      <c r="A265" s="247">
        <v>3211</v>
      </c>
      <c r="B265" s="248"/>
      <c r="C265" s="249"/>
      <c r="D265" s="250" t="s">
        <v>115</v>
      </c>
      <c r="E265" s="112"/>
      <c r="F265" s="112">
        <v>1541</v>
      </c>
      <c r="G265" s="112"/>
      <c r="H265" s="113"/>
      <c r="I265" s="113"/>
      <c r="J265" s="113"/>
    </row>
    <row r="266" spans="1:10" x14ac:dyDescent="0.25">
      <c r="A266" s="247">
        <v>3213</v>
      </c>
      <c r="B266" s="248"/>
      <c r="C266" s="249"/>
      <c r="D266" s="250" t="s">
        <v>215</v>
      </c>
      <c r="E266" s="112"/>
      <c r="F266" s="112">
        <v>120</v>
      </c>
      <c r="G266" s="112"/>
      <c r="H266" s="113"/>
      <c r="I266" s="113"/>
      <c r="J266" s="113"/>
    </row>
    <row r="267" spans="1:10" x14ac:dyDescent="0.25">
      <c r="A267" s="247">
        <v>322</v>
      </c>
      <c r="B267" s="248"/>
      <c r="C267" s="249"/>
      <c r="D267" s="250" t="s">
        <v>152</v>
      </c>
      <c r="E267" s="112"/>
      <c r="F267" s="112"/>
      <c r="G267" s="112">
        <v>2400</v>
      </c>
      <c r="H267" s="113">
        <v>1800</v>
      </c>
      <c r="I267" s="113">
        <v>1800</v>
      </c>
      <c r="J267" s="113">
        <v>1800</v>
      </c>
    </row>
    <row r="268" spans="1:10" ht="25.5" x14ac:dyDescent="0.25">
      <c r="A268" s="247">
        <v>3221</v>
      </c>
      <c r="B268" s="248"/>
      <c r="C268" s="249"/>
      <c r="D268" s="250" t="s">
        <v>120</v>
      </c>
      <c r="E268" s="112"/>
      <c r="F268" s="112">
        <v>339</v>
      </c>
      <c r="G268" s="112"/>
      <c r="H268" s="113"/>
      <c r="I268" s="113"/>
      <c r="J268" s="113"/>
    </row>
    <row r="269" spans="1:10" x14ac:dyDescent="0.25">
      <c r="A269" s="247">
        <v>3222</v>
      </c>
      <c r="B269" s="248"/>
      <c r="C269" s="249"/>
      <c r="D269" s="250" t="s">
        <v>216</v>
      </c>
      <c r="E269" s="112"/>
      <c r="F269" s="112">
        <v>26</v>
      </c>
      <c r="G269" s="112"/>
      <c r="H269" s="113"/>
      <c r="I269" s="113"/>
      <c r="J269" s="113"/>
    </row>
    <row r="270" spans="1:10" x14ac:dyDescent="0.25">
      <c r="A270" s="247">
        <v>3223</v>
      </c>
      <c r="B270" s="248"/>
      <c r="C270" s="249"/>
      <c r="D270" s="250"/>
      <c r="E270" s="112"/>
      <c r="F270" s="112"/>
      <c r="G270" s="112"/>
      <c r="H270" s="113"/>
      <c r="I270" s="113"/>
      <c r="J270" s="113"/>
    </row>
    <row r="271" spans="1:10" x14ac:dyDescent="0.25">
      <c r="A271" s="251">
        <v>3299</v>
      </c>
      <c r="B271" s="252"/>
      <c r="C271" s="253"/>
      <c r="D271" s="254" t="s">
        <v>217</v>
      </c>
      <c r="E271" s="117"/>
      <c r="F271" s="117">
        <v>160</v>
      </c>
      <c r="G271" s="245"/>
      <c r="H271" s="118"/>
      <c r="I271" s="118"/>
      <c r="J271" s="118"/>
    </row>
    <row r="272" spans="1:10" x14ac:dyDescent="0.25">
      <c r="A272" s="251">
        <v>323</v>
      </c>
      <c r="B272" s="252"/>
      <c r="C272" s="253"/>
      <c r="D272" s="254" t="s">
        <v>126</v>
      </c>
      <c r="E272" s="117"/>
      <c r="F272" s="117"/>
      <c r="G272" s="245">
        <v>500</v>
      </c>
      <c r="H272" s="118">
        <v>1500</v>
      </c>
      <c r="I272" s="118">
        <v>1500</v>
      </c>
      <c r="J272" s="118">
        <v>1500</v>
      </c>
    </row>
    <row r="273" spans="1:10" x14ac:dyDescent="0.25">
      <c r="A273" s="247">
        <v>3231</v>
      </c>
      <c r="B273" s="248"/>
      <c r="C273" s="249"/>
      <c r="D273" s="250" t="s">
        <v>135</v>
      </c>
      <c r="E273" s="112"/>
      <c r="F273" s="112">
        <v>594</v>
      </c>
      <c r="G273" s="112"/>
      <c r="H273" s="113"/>
      <c r="I273" s="113"/>
      <c r="J273" s="113"/>
    </row>
    <row r="274" spans="1:10" x14ac:dyDescent="0.25">
      <c r="A274" s="247">
        <v>3234</v>
      </c>
      <c r="B274" s="248"/>
      <c r="C274" s="249"/>
      <c r="D274" s="250"/>
      <c r="E274" s="112"/>
      <c r="F274" s="112"/>
      <c r="G274" s="112"/>
      <c r="H274" s="113"/>
      <c r="I274" s="113"/>
      <c r="J274" s="113"/>
    </row>
    <row r="275" spans="1:10" x14ac:dyDescent="0.25">
      <c r="A275" s="247">
        <v>329</v>
      </c>
      <c r="B275" s="248"/>
      <c r="C275" s="249"/>
      <c r="D275" s="250" t="s">
        <v>217</v>
      </c>
      <c r="E275" s="112"/>
      <c r="F275" s="112"/>
      <c r="G275" s="112">
        <v>600</v>
      </c>
      <c r="H275" s="113">
        <v>1000</v>
      </c>
      <c r="I275" s="113">
        <v>1000</v>
      </c>
      <c r="J275" s="113">
        <v>1000</v>
      </c>
    </row>
    <row r="276" spans="1:10" x14ac:dyDescent="0.25">
      <c r="A276" s="247">
        <v>3293</v>
      </c>
      <c r="B276" s="248"/>
      <c r="C276" s="249"/>
      <c r="D276" s="250" t="s">
        <v>220</v>
      </c>
      <c r="E276" s="112"/>
      <c r="F276" s="112">
        <v>66</v>
      </c>
      <c r="G276" s="112"/>
      <c r="H276" s="113"/>
      <c r="I276" s="113"/>
      <c r="J276" s="113"/>
    </row>
    <row r="277" spans="1:10" x14ac:dyDescent="0.25">
      <c r="A277" s="247">
        <v>3239</v>
      </c>
      <c r="B277" s="248"/>
      <c r="C277" s="249"/>
      <c r="D277" s="250" t="s">
        <v>218</v>
      </c>
      <c r="E277" s="112"/>
      <c r="F277" s="112">
        <v>205</v>
      </c>
      <c r="G277" s="112"/>
      <c r="H277" s="113"/>
      <c r="I277" s="113"/>
      <c r="J277" s="113"/>
    </row>
    <row r="278" spans="1:10" ht="15" customHeight="1" x14ac:dyDescent="0.25">
      <c r="A278" s="251">
        <v>3241</v>
      </c>
      <c r="B278" s="252"/>
      <c r="C278" s="253"/>
      <c r="D278" s="254" t="s">
        <v>219</v>
      </c>
      <c r="E278" s="117"/>
      <c r="F278" s="117">
        <v>48</v>
      </c>
      <c r="G278" s="245">
        <v>500</v>
      </c>
      <c r="H278" s="118">
        <v>500</v>
      </c>
      <c r="I278" s="118">
        <v>500</v>
      </c>
      <c r="J278" s="118">
        <v>500</v>
      </c>
    </row>
    <row r="279" spans="1:10" ht="15" customHeight="1" x14ac:dyDescent="0.25">
      <c r="A279" s="251">
        <v>3431</v>
      </c>
      <c r="B279" s="252"/>
      <c r="C279" s="253"/>
      <c r="D279" s="254"/>
      <c r="E279" s="117"/>
      <c r="F279" s="117"/>
      <c r="G279" s="245"/>
      <c r="H279" s="118"/>
      <c r="I279" s="118"/>
      <c r="J279" s="118"/>
    </row>
    <row r="280" spans="1:10" ht="15" customHeight="1" x14ac:dyDescent="0.25">
      <c r="A280" s="251">
        <v>3812</v>
      </c>
      <c r="B280" s="252"/>
      <c r="C280" s="253"/>
      <c r="D280" s="254"/>
      <c r="E280" s="117"/>
      <c r="F280" s="117"/>
      <c r="G280" s="245"/>
      <c r="H280" s="118"/>
      <c r="I280" s="118"/>
      <c r="J280" s="118"/>
    </row>
    <row r="281" spans="1:10" ht="15" customHeight="1" x14ac:dyDescent="0.25">
      <c r="A281" s="251">
        <v>422</v>
      </c>
      <c r="B281" s="252"/>
      <c r="C281" s="253"/>
      <c r="D281" s="254" t="s">
        <v>157</v>
      </c>
      <c r="E281" s="117"/>
      <c r="F281" s="117"/>
      <c r="G281" s="245">
        <v>4800</v>
      </c>
      <c r="H281" s="118">
        <v>4000</v>
      </c>
      <c r="I281" s="118">
        <v>4000</v>
      </c>
      <c r="J281" s="118">
        <v>4000</v>
      </c>
    </row>
    <row r="282" spans="1:10" ht="51" x14ac:dyDescent="0.25">
      <c r="A282" s="239" t="s">
        <v>189</v>
      </c>
      <c r="B282" s="240"/>
      <c r="C282" s="241"/>
      <c r="D282" s="201" t="s">
        <v>190</v>
      </c>
      <c r="E282" s="104">
        <f>SUM(E283)</f>
        <v>0</v>
      </c>
      <c r="F282" s="104">
        <f t="shared" ref="F282:J282" si="92">SUM(F283)</f>
        <v>1933</v>
      </c>
      <c r="G282" s="104">
        <f t="shared" si="92"/>
        <v>0</v>
      </c>
      <c r="H282" s="105">
        <f t="shared" si="92"/>
        <v>0</v>
      </c>
      <c r="I282" s="105">
        <f t="shared" si="92"/>
        <v>0</v>
      </c>
      <c r="J282" s="105">
        <f t="shared" si="92"/>
        <v>0</v>
      </c>
    </row>
    <row r="283" spans="1:10" x14ac:dyDescent="0.25">
      <c r="A283" s="255">
        <v>3</v>
      </c>
      <c r="B283" s="256"/>
      <c r="C283" s="257"/>
      <c r="D283" s="230" t="s">
        <v>191</v>
      </c>
      <c r="E283" s="107">
        <f>SUM(E284+E286+E289)</f>
        <v>0</v>
      </c>
      <c r="F283" s="107">
        <f t="shared" ref="F283:H283" si="93">SUM(F284+F286+F289)</f>
        <v>1933</v>
      </c>
      <c r="G283" s="107">
        <f t="shared" si="93"/>
        <v>0</v>
      </c>
      <c r="H283" s="108">
        <f t="shared" si="93"/>
        <v>0</v>
      </c>
      <c r="I283" s="108">
        <f t="shared" ref="I283:J283" si="94">SUM(I284+I286+I289)</f>
        <v>0</v>
      </c>
      <c r="J283" s="108">
        <f t="shared" si="94"/>
        <v>0</v>
      </c>
    </row>
    <row r="284" spans="1:10" x14ac:dyDescent="0.25">
      <c r="A284" s="221">
        <v>323</v>
      </c>
      <c r="B284" s="222"/>
      <c r="C284" s="223"/>
      <c r="D284" s="246" t="s">
        <v>126</v>
      </c>
      <c r="E284" s="112">
        <f>SUM(E285)</f>
        <v>0</v>
      </c>
      <c r="F284" s="112">
        <f t="shared" ref="F284:J284" si="95">SUM(F285)</f>
        <v>552</v>
      </c>
      <c r="G284" s="112">
        <f t="shared" si="95"/>
        <v>0</v>
      </c>
      <c r="H284" s="113">
        <f t="shared" si="95"/>
        <v>0</v>
      </c>
      <c r="I284" s="113">
        <f t="shared" si="95"/>
        <v>0</v>
      </c>
      <c r="J284" s="113">
        <f t="shared" si="95"/>
        <v>0</v>
      </c>
    </row>
    <row r="285" spans="1:10" x14ac:dyDescent="0.25">
      <c r="A285" s="251">
        <v>3239</v>
      </c>
      <c r="B285" s="252"/>
      <c r="C285" s="253"/>
      <c r="D285" s="238" t="s">
        <v>221</v>
      </c>
      <c r="E285" s="117"/>
      <c r="F285" s="117">
        <v>552</v>
      </c>
      <c r="G285" s="245"/>
      <c r="H285" s="118"/>
      <c r="I285" s="118"/>
      <c r="J285" s="118"/>
    </row>
    <row r="286" spans="1:10" x14ac:dyDescent="0.25">
      <c r="A286" s="247">
        <v>329</v>
      </c>
      <c r="B286" s="248"/>
      <c r="C286" s="249"/>
      <c r="D286" s="246"/>
      <c r="E286" s="112">
        <f>SUM(E287+E288)</f>
        <v>0</v>
      </c>
      <c r="F286" s="112">
        <f t="shared" ref="F286:H286" si="96">SUM(F287+F288)</f>
        <v>1325</v>
      </c>
      <c r="G286" s="112">
        <f t="shared" si="96"/>
        <v>0</v>
      </c>
      <c r="H286" s="113">
        <f t="shared" si="96"/>
        <v>0</v>
      </c>
      <c r="I286" s="113">
        <f t="shared" ref="I286:J286" si="97">SUM(I287+I288)</f>
        <v>0</v>
      </c>
      <c r="J286" s="113">
        <f t="shared" si="97"/>
        <v>0</v>
      </c>
    </row>
    <row r="287" spans="1:10" x14ac:dyDescent="0.25">
      <c r="A287" s="251">
        <v>3293</v>
      </c>
      <c r="B287" s="252"/>
      <c r="C287" s="253"/>
      <c r="D287" s="238" t="s">
        <v>220</v>
      </c>
      <c r="E287" s="117"/>
      <c r="F287" s="117">
        <v>273</v>
      </c>
      <c r="G287" s="245"/>
      <c r="H287" s="118"/>
      <c r="I287" s="118"/>
      <c r="J287" s="118"/>
    </row>
    <row r="288" spans="1:10" x14ac:dyDescent="0.25">
      <c r="A288" s="251">
        <v>3299</v>
      </c>
      <c r="B288" s="252"/>
      <c r="C288" s="253"/>
      <c r="D288" s="238" t="s">
        <v>222</v>
      </c>
      <c r="E288" s="117"/>
      <c r="F288" s="117">
        <v>1052</v>
      </c>
      <c r="G288" s="245"/>
      <c r="H288" s="118"/>
      <c r="I288" s="118"/>
      <c r="J288" s="118"/>
    </row>
    <row r="289" spans="1:10" x14ac:dyDescent="0.25">
      <c r="A289" s="247">
        <v>343</v>
      </c>
      <c r="B289" s="248"/>
      <c r="C289" s="249"/>
      <c r="D289" s="246" t="s">
        <v>42</v>
      </c>
      <c r="E289" s="112">
        <f>SUM(E290)</f>
        <v>0</v>
      </c>
      <c r="F289" s="112">
        <f t="shared" ref="F289:G289" si="98">SUM(F290)</f>
        <v>56</v>
      </c>
      <c r="G289" s="112">
        <f t="shared" si="98"/>
        <v>0</v>
      </c>
      <c r="H289" s="113"/>
      <c r="I289" s="113"/>
      <c r="J289" s="113"/>
    </row>
    <row r="290" spans="1:10" x14ac:dyDescent="0.25">
      <c r="A290" s="251">
        <v>3431</v>
      </c>
      <c r="B290" s="252"/>
      <c r="C290" s="253"/>
      <c r="D290" s="238" t="s">
        <v>42</v>
      </c>
      <c r="E290" s="117"/>
      <c r="F290" s="117">
        <v>56</v>
      </c>
      <c r="G290" s="245"/>
      <c r="H290" s="118"/>
      <c r="I290" s="118"/>
      <c r="J290" s="118"/>
    </row>
    <row r="291" spans="1:10" ht="25.5" x14ac:dyDescent="0.25">
      <c r="A291" s="370">
        <v>4</v>
      </c>
      <c r="B291" s="371"/>
      <c r="C291" s="372"/>
      <c r="D291" s="219" t="s">
        <v>45</v>
      </c>
      <c r="E291" s="104">
        <f>SUM(E292)</f>
        <v>0</v>
      </c>
      <c r="F291" s="104">
        <f t="shared" ref="F291:J293" si="99">SUM(F292)</f>
        <v>0</v>
      </c>
      <c r="G291" s="104">
        <f t="shared" si="99"/>
        <v>0</v>
      </c>
      <c r="H291" s="104">
        <f t="shared" si="99"/>
        <v>0</v>
      </c>
      <c r="I291" s="104">
        <f t="shared" si="99"/>
        <v>0</v>
      </c>
      <c r="J291" s="104">
        <f t="shared" si="99"/>
        <v>0</v>
      </c>
    </row>
    <row r="292" spans="1:10" ht="25.5" x14ac:dyDescent="0.25">
      <c r="A292" s="373">
        <v>42</v>
      </c>
      <c r="B292" s="374"/>
      <c r="C292" s="375"/>
      <c r="D292" s="182" t="s">
        <v>84</v>
      </c>
      <c r="E292" s="107">
        <f>SUM(E293)</f>
        <v>0</v>
      </c>
      <c r="F292" s="107">
        <f t="shared" si="99"/>
        <v>0</v>
      </c>
      <c r="G292" s="107">
        <f t="shared" si="99"/>
        <v>0</v>
      </c>
      <c r="H292" s="107">
        <f t="shared" si="99"/>
        <v>0</v>
      </c>
      <c r="I292" s="107">
        <f t="shared" si="99"/>
        <v>0</v>
      </c>
      <c r="J292" s="107">
        <f t="shared" si="99"/>
        <v>0</v>
      </c>
    </row>
    <row r="293" spans="1:10" x14ac:dyDescent="0.25">
      <c r="A293" s="221">
        <v>422</v>
      </c>
      <c r="B293" s="222"/>
      <c r="C293" s="223"/>
      <c r="D293" s="215" t="s">
        <v>157</v>
      </c>
      <c r="E293" s="112">
        <f>SUM(E294)</f>
        <v>0</v>
      </c>
      <c r="F293" s="112">
        <f t="shared" si="99"/>
        <v>0</v>
      </c>
      <c r="G293" s="112">
        <f t="shared" si="99"/>
        <v>0</v>
      </c>
      <c r="H293" s="112">
        <f t="shared" si="99"/>
        <v>0</v>
      </c>
      <c r="I293" s="112">
        <f t="shared" si="99"/>
        <v>0</v>
      </c>
      <c r="J293" s="112">
        <f t="shared" si="99"/>
        <v>0</v>
      </c>
    </row>
    <row r="294" spans="1:10" x14ac:dyDescent="0.25">
      <c r="A294" s="224">
        <v>4221</v>
      </c>
      <c r="B294" s="225"/>
      <c r="C294" s="226"/>
      <c r="D294" s="216" t="s">
        <v>158</v>
      </c>
      <c r="E294" s="117"/>
      <c r="F294" s="117"/>
      <c r="G294" s="245"/>
      <c r="H294" s="117"/>
      <c r="I294" s="117"/>
      <c r="J294" s="117"/>
    </row>
    <row r="295" spans="1:10" x14ac:dyDescent="0.25">
      <c r="A295" s="364" t="s">
        <v>192</v>
      </c>
      <c r="B295" s="365"/>
      <c r="C295" s="366"/>
      <c r="D295" s="218" t="s">
        <v>33</v>
      </c>
      <c r="E295" s="101">
        <f>SUM(E296+E307)</f>
        <v>0</v>
      </c>
      <c r="F295" s="101">
        <v>4149</v>
      </c>
      <c r="G295" s="101">
        <f>SUM(G296+G307)</f>
        <v>10000</v>
      </c>
      <c r="H295" s="102">
        <f>SUM(H296+H307)</f>
        <v>15000</v>
      </c>
      <c r="I295" s="102">
        <f t="shared" ref="I295:J295" si="100">SUM(I296+I307)</f>
        <v>15000</v>
      </c>
      <c r="J295" s="102">
        <f t="shared" si="100"/>
        <v>15000</v>
      </c>
    </row>
    <row r="296" spans="1:10" x14ac:dyDescent="0.25">
      <c r="A296" s="239">
        <v>3</v>
      </c>
      <c r="B296" s="240"/>
      <c r="C296" s="241"/>
      <c r="D296" s="201" t="s">
        <v>39</v>
      </c>
      <c r="E296" s="104">
        <f>SUM(E297)</f>
        <v>0</v>
      </c>
      <c r="F296" s="104">
        <v>4149</v>
      </c>
      <c r="G296" s="104">
        <v>10000</v>
      </c>
      <c r="H296" s="105">
        <v>12000</v>
      </c>
      <c r="I296" s="105">
        <v>12000</v>
      </c>
      <c r="J296" s="105">
        <v>12000</v>
      </c>
    </row>
    <row r="297" spans="1:10" x14ac:dyDescent="0.25">
      <c r="A297" s="255">
        <v>32</v>
      </c>
      <c r="B297" s="256"/>
      <c r="C297" s="257"/>
      <c r="D297" s="230" t="s">
        <v>41</v>
      </c>
      <c r="E297" s="107">
        <f>SUM(E298+E300+E302)</f>
        <v>0</v>
      </c>
      <c r="F297" s="107">
        <f t="shared" ref="F297:G297" si="101">SUM(F298+F300+F302)</f>
        <v>1018</v>
      </c>
      <c r="G297" s="107">
        <f t="shared" si="101"/>
        <v>2000</v>
      </c>
      <c r="H297" s="108">
        <f>SUM(H298+H300)</f>
        <v>2000</v>
      </c>
      <c r="I297" s="108">
        <f t="shared" ref="I297:J297" si="102">SUM(I298+I300)</f>
        <v>2000</v>
      </c>
      <c r="J297" s="108">
        <f t="shared" si="102"/>
        <v>2000</v>
      </c>
    </row>
    <row r="298" spans="1:10" x14ac:dyDescent="0.25">
      <c r="A298" s="221">
        <v>321</v>
      </c>
      <c r="B298" s="222"/>
      <c r="C298" s="223"/>
      <c r="D298" s="246" t="s">
        <v>107</v>
      </c>
      <c r="E298" s="112">
        <f>SUM(E299)</f>
        <v>0</v>
      </c>
      <c r="F298" s="112">
        <f t="shared" ref="F298:J298" si="103">SUM(F299)</f>
        <v>0</v>
      </c>
      <c r="G298" s="112">
        <f t="shared" si="103"/>
        <v>0</v>
      </c>
      <c r="H298" s="113">
        <f t="shared" si="103"/>
        <v>0</v>
      </c>
      <c r="I298" s="113">
        <f t="shared" si="103"/>
        <v>0</v>
      </c>
      <c r="J298" s="113">
        <f t="shared" si="103"/>
        <v>0</v>
      </c>
    </row>
    <row r="299" spans="1:10" x14ac:dyDescent="0.25">
      <c r="A299" s="251">
        <v>3211</v>
      </c>
      <c r="B299" s="252"/>
      <c r="C299" s="253"/>
      <c r="D299" s="238" t="s">
        <v>115</v>
      </c>
      <c r="E299" s="117"/>
      <c r="F299" s="117"/>
      <c r="G299" s="245"/>
      <c r="H299" s="118"/>
      <c r="I299" s="118"/>
      <c r="J299" s="118"/>
    </row>
    <row r="300" spans="1:10" x14ac:dyDescent="0.25">
      <c r="A300" s="247">
        <v>322</v>
      </c>
      <c r="B300" s="248"/>
      <c r="C300" s="249"/>
      <c r="D300" s="246" t="s">
        <v>152</v>
      </c>
      <c r="E300" s="112">
        <f>SUM(E301+E302)</f>
        <v>0</v>
      </c>
      <c r="F300" s="112"/>
      <c r="G300" s="112">
        <v>2000</v>
      </c>
      <c r="H300" s="113">
        <v>2000</v>
      </c>
      <c r="I300" s="113">
        <v>2000</v>
      </c>
      <c r="J300" s="113">
        <v>2000</v>
      </c>
    </row>
    <row r="301" spans="1:10" ht="25.5" x14ac:dyDescent="0.25">
      <c r="A301" s="251">
        <v>3221</v>
      </c>
      <c r="B301" s="252"/>
      <c r="C301" s="253"/>
      <c r="D301" s="238" t="s">
        <v>120</v>
      </c>
      <c r="E301" s="117"/>
      <c r="F301" s="117"/>
      <c r="G301" s="245"/>
      <c r="H301" s="118"/>
      <c r="I301" s="118"/>
      <c r="J301" s="118"/>
    </row>
    <row r="302" spans="1:10" x14ac:dyDescent="0.25">
      <c r="A302" s="251">
        <v>3225</v>
      </c>
      <c r="B302" s="252"/>
      <c r="C302" s="253"/>
      <c r="D302" s="238" t="s">
        <v>124</v>
      </c>
      <c r="E302" s="117"/>
      <c r="F302" s="117">
        <v>1018</v>
      </c>
      <c r="G302" s="245"/>
      <c r="H302" s="118"/>
      <c r="I302" s="118"/>
      <c r="J302" s="118"/>
    </row>
    <row r="303" spans="1:10" x14ac:dyDescent="0.25">
      <c r="A303" s="247">
        <v>323</v>
      </c>
      <c r="B303" s="248"/>
      <c r="C303" s="249"/>
      <c r="D303" s="246" t="s">
        <v>126</v>
      </c>
      <c r="E303" s="258">
        <f>SUM(E304)</f>
        <v>0</v>
      </c>
      <c r="F303" s="258"/>
      <c r="G303" s="258">
        <v>4000</v>
      </c>
      <c r="H303" s="259">
        <v>5000</v>
      </c>
      <c r="I303" s="259">
        <v>5000</v>
      </c>
      <c r="J303" s="259">
        <v>5000</v>
      </c>
    </row>
    <row r="304" spans="1:10" x14ac:dyDescent="0.25">
      <c r="A304" s="251">
        <v>3231</v>
      </c>
      <c r="B304" s="252"/>
      <c r="C304" s="253"/>
      <c r="D304" s="238"/>
      <c r="E304" s="117"/>
      <c r="F304" s="117"/>
      <c r="G304" s="245"/>
      <c r="H304" s="118"/>
      <c r="I304" s="118"/>
      <c r="J304" s="118"/>
    </row>
    <row r="305" spans="1:12" x14ac:dyDescent="0.25">
      <c r="A305" s="251">
        <v>329</v>
      </c>
      <c r="B305" s="252"/>
      <c r="C305" s="253"/>
      <c r="D305" s="238"/>
      <c r="E305" s="117"/>
      <c r="F305" s="117"/>
      <c r="G305" s="245">
        <v>4000</v>
      </c>
      <c r="H305" s="118">
        <v>5000</v>
      </c>
      <c r="I305" s="118">
        <v>5000</v>
      </c>
      <c r="J305" s="118">
        <v>5000</v>
      </c>
    </row>
    <row r="306" spans="1:12" ht="25.5" x14ac:dyDescent="0.25">
      <c r="A306" s="251">
        <v>3239</v>
      </c>
      <c r="B306" s="260"/>
      <c r="C306" s="253"/>
      <c r="D306" s="238" t="s">
        <v>223</v>
      </c>
      <c r="E306" s="117"/>
      <c r="F306" s="117">
        <v>3131</v>
      </c>
      <c r="G306" s="245"/>
      <c r="H306" s="118"/>
      <c r="I306" s="118"/>
      <c r="J306" s="118"/>
    </row>
    <row r="307" spans="1:12" ht="25.5" x14ac:dyDescent="0.25">
      <c r="A307" s="370">
        <v>4</v>
      </c>
      <c r="B307" s="371"/>
      <c r="C307" s="372"/>
      <c r="D307" s="219" t="s">
        <v>45</v>
      </c>
      <c r="E307" s="104">
        <f>SUM(E308)</f>
        <v>0</v>
      </c>
      <c r="F307" s="104">
        <f t="shared" ref="F307:J309" si="104">SUM(F308)</f>
        <v>0</v>
      </c>
      <c r="G307" s="104">
        <f t="shared" si="104"/>
        <v>0</v>
      </c>
      <c r="H307" s="104">
        <f t="shared" si="104"/>
        <v>3000</v>
      </c>
      <c r="I307" s="104">
        <f t="shared" si="104"/>
        <v>3000</v>
      </c>
      <c r="J307" s="104">
        <f t="shared" si="104"/>
        <v>3000</v>
      </c>
    </row>
    <row r="308" spans="1:12" ht="25.5" x14ac:dyDescent="0.25">
      <c r="A308" s="373">
        <v>42</v>
      </c>
      <c r="B308" s="374"/>
      <c r="C308" s="375"/>
      <c r="D308" s="182" t="s">
        <v>84</v>
      </c>
      <c r="E308" s="107">
        <f>SUM(E309)</f>
        <v>0</v>
      </c>
      <c r="F308" s="107">
        <f t="shared" si="104"/>
        <v>0</v>
      </c>
      <c r="G308" s="107">
        <f t="shared" si="104"/>
        <v>0</v>
      </c>
      <c r="H308" s="107">
        <f t="shared" si="104"/>
        <v>3000</v>
      </c>
      <c r="I308" s="107">
        <f t="shared" si="104"/>
        <v>3000</v>
      </c>
      <c r="J308" s="107">
        <f t="shared" si="104"/>
        <v>3000</v>
      </c>
    </row>
    <row r="309" spans="1:12" x14ac:dyDescent="0.25">
      <c r="A309" s="221">
        <v>422</v>
      </c>
      <c r="B309" s="222"/>
      <c r="C309" s="223"/>
      <c r="D309" s="215" t="s">
        <v>157</v>
      </c>
      <c r="E309" s="112">
        <f>SUM(E310)</f>
        <v>0</v>
      </c>
      <c r="F309" s="112">
        <f t="shared" si="104"/>
        <v>0</v>
      </c>
      <c r="G309" s="112">
        <f t="shared" si="104"/>
        <v>0</v>
      </c>
      <c r="H309" s="112">
        <f t="shared" si="104"/>
        <v>3000</v>
      </c>
      <c r="I309" s="112">
        <f t="shared" si="104"/>
        <v>3000</v>
      </c>
      <c r="J309" s="112">
        <f t="shared" si="104"/>
        <v>3000</v>
      </c>
    </row>
    <row r="310" spans="1:12" x14ac:dyDescent="0.25">
      <c r="A310" s="224">
        <v>4221</v>
      </c>
      <c r="B310" s="225"/>
      <c r="C310" s="226"/>
      <c r="D310" s="216" t="s">
        <v>158</v>
      </c>
      <c r="E310" s="117"/>
      <c r="F310" s="117"/>
      <c r="G310" s="245"/>
      <c r="H310" s="117">
        <v>3000</v>
      </c>
      <c r="I310" s="117">
        <v>3000</v>
      </c>
      <c r="J310" s="117">
        <v>3000</v>
      </c>
    </row>
    <row r="311" spans="1:12" ht="25.5" x14ac:dyDescent="0.25">
      <c r="A311" s="355" t="s">
        <v>193</v>
      </c>
      <c r="B311" s="356"/>
      <c r="C311" s="357"/>
      <c r="D311" s="209" t="s">
        <v>194</v>
      </c>
      <c r="E311" s="98">
        <f>SUM(E312+E325)</f>
        <v>0</v>
      </c>
      <c r="F311" s="98">
        <f t="shared" ref="F311:H311" si="105">SUM(F312+F325)</f>
        <v>0</v>
      </c>
      <c r="G311" s="98">
        <f t="shared" si="105"/>
        <v>50</v>
      </c>
      <c r="H311" s="99">
        <f t="shared" si="105"/>
        <v>50</v>
      </c>
      <c r="I311" s="99">
        <f t="shared" ref="I311:J311" si="106">SUM(I312+I325)</f>
        <v>50</v>
      </c>
      <c r="J311" s="99">
        <f t="shared" si="106"/>
        <v>50</v>
      </c>
    </row>
    <row r="312" spans="1:12" ht="25.5" x14ac:dyDescent="0.25">
      <c r="A312" s="364" t="s">
        <v>195</v>
      </c>
      <c r="B312" s="365"/>
      <c r="C312" s="366"/>
      <c r="D312" s="218" t="s">
        <v>196</v>
      </c>
      <c r="E312" s="101">
        <f>SUM(E313)</f>
        <v>0</v>
      </c>
      <c r="F312" s="101">
        <f t="shared" ref="F312:J312" si="107">SUM(F313)</f>
        <v>0</v>
      </c>
      <c r="G312" s="101">
        <f t="shared" si="107"/>
        <v>50</v>
      </c>
      <c r="H312" s="102">
        <f t="shared" si="107"/>
        <v>50</v>
      </c>
      <c r="I312" s="102">
        <f t="shared" si="107"/>
        <v>50</v>
      </c>
      <c r="J312" s="102">
        <f t="shared" si="107"/>
        <v>50</v>
      </c>
      <c r="L312" s="261"/>
    </row>
    <row r="313" spans="1:12" x14ac:dyDescent="0.25">
      <c r="A313" s="239">
        <v>3</v>
      </c>
      <c r="B313" s="240"/>
      <c r="C313" s="241"/>
      <c r="D313" s="201" t="s">
        <v>39</v>
      </c>
      <c r="E313" s="104">
        <f>SUM(E314+E322)</f>
        <v>0</v>
      </c>
      <c r="F313" s="104">
        <f t="shared" ref="F313:H313" si="108">SUM(F314+F322)</f>
        <v>0</v>
      </c>
      <c r="G313" s="104">
        <f t="shared" si="108"/>
        <v>50</v>
      </c>
      <c r="H313" s="105">
        <f t="shared" si="108"/>
        <v>50</v>
      </c>
      <c r="I313" s="105">
        <f t="shared" ref="I313:J313" si="109">SUM(I314+I322)</f>
        <v>50</v>
      </c>
      <c r="J313" s="105">
        <f t="shared" si="109"/>
        <v>50</v>
      </c>
    </row>
    <row r="314" spans="1:12" x14ac:dyDescent="0.25">
      <c r="A314" s="255">
        <v>32</v>
      </c>
      <c r="B314" s="256"/>
      <c r="C314" s="257"/>
      <c r="D314" s="230" t="s">
        <v>41</v>
      </c>
      <c r="E314" s="107">
        <f>SUM(E315+E317+E320)</f>
        <v>0</v>
      </c>
      <c r="F314" s="107">
        <f t="shared" ref="F314:G314" si="110">SUM(F315+F317+F320)</f>
        <v>0</v>
      </c>
      <c r="G314" s="107">
        <f t="shared" si="110"/>
        <v>50</v>
      </c>
      <c r="H314" s="108">
        <f>SUM(H315+H317+H320)</f>
        <v>50</v>
      </c>
      <c r="I314" s="108">
        <v>50</v>
      </c>
      <c r="J314" s="108">
        <v>50</v>
      </c>
    </row>
    <row r="315" spans="1:12" x14ac:dyDescent="0.25">
      <c r="A315" s="221">
        <v>321</v>
      </c>
      <c r="B315" s="222"/>
      <c r="C315" s="223"/>
      <c r="D315" s="246" t="s">
        <v>107</v>
      </c>
      <c r="E315" s="112">
        <f>SUM(E316)</f>
        <v>0</v>
      </c>
      <c r="F315" s="112">
        <f t="shared" ref="F315:J315" si="111">SUM(F316)</f>
        <v>0</v>
      </c>
      <c r="G315" s="112">
        <f t="shared" si="111"/>
        <v>0</v>
      </c>
      <c r="H315" s="113">
        <f t="shared" si="111"/>
        <v>0</v>
      </c>
      <c r="I315" s="113">
        <f t="shared" si="111"/>
        <v>0</v>
      </c>
      <c r="J315" s="113">
        <f t="shared" si="111"/>
        <v>0</v>
      </c>
    </row>
    <row r="316" spans="1:12" x14ac:dyDescent="0.25">
      <c r="A316" s="251">
        <v>3211</v>
      </c>
      <c r="B316" s="252"/>
      <c r="C316" s="253"/>
      <c r="D316" s="238" t="s">
        <v>115</v>
      </c>
      <c r="E316" s="117"/>
      <c r="F316" s="117"/>
      <c r="G316" s="245"/>
      <c r="H316" s="118"/>
      <c r="I316" s="118"/>
      <c r="J316" s="118"/>
    </row>
    <row r="317" spans="1:12" x14ac:dyDescent="0.25">
      <c r="A317" s="247">
        <v>322</v>
      </c>
      <c r="B317" s="248"/>
      <c r="C317" s="249"/>
      <c r="D317" s="246" t="s">
        <v>152</v>
      </c>
      <c r="E317" s="112">
        <f>SUM(E318+E319)</f>
        <v>0</v>
      </c>
      <c r="F317" s="112">
        <f t="shared" ref="F317:H317" si="112">SUM(F318+F319)</f>
        <v>0</v>
      </c>
      <c r="G317" s="112">
        <f t="shared" si="112"/>
        <v>0</v>
      </c>
      <c r="H317" s="113">
        <f t="shared" si="112"/>
        <v>0</v>
      </c>
      <c r="I317" s="113">
        <f t="shared" ref="I317:J317" si="113">SUM(I318+I319)</f>
        <v>0</v>
      </c>
      <c r="J317" s="113">
        <f t="shared" si="113"/>
        <v>0</v>
      </c>
    </row>
    <row r="318" spans="1:12" ht="25.5" x14ac:dyDescent="0.25">
      <c r="A318" s="251">
        <v>3221</v>
      </c>
      <c r="B318" s="252"/>
      <c r="C318" s="253"/>
      <c r="D318" s="238" t="s">
        <v>120</v>
      </c>
      <c r="E318" s="117"/>
      <c r="F318" s="117"/>
      <c r="G318" s="245"/>
      <c r="H318" s="118"/>
      <c r="I318" s="118"/>
      <c r="J318" s="118"/>
    </row>
    <row r="319" spans="1:12" x14ac:dyDescent="0.25">
      <c r="A319" s="251">
        <v>3225</v>
      </c>
      <c r="B319" s="252"/>
      <c r="C319" s="253"/>
      <c r="D319" s="238" t="s">
        <v>124</v>
      </c>
      <c r="E319" s="117"/>
      <c r="F319" s="117"/>
      <c r="G319" s="245"/>
      <c r="H319" s="118"/>
      <c r="I319" s="118"/>
      <c r="J319" s="118"/>
    </row>
    <row r="320" spans="1:12" ht="25.5" x14ac:dyDescent="0.25">
      <c r="A320" s="247">
        <v>32</v>
      </c>
      <c r="B320" s="248"/>
      <c r="C320" s="249"/>
      <c r="D320" s="246" t="s">
        <v>136</v>
      </c>
      <c r="E320" s="112">
        <f>SUM(E321)</f>
        <v>0</v>
      </c>
      <c r="F320" s="112">
        <f t="shared" ref="F320:G320" si="114">SUM(F321)</f>
        <v>0</v>
      </c>
      <c r="G320" s="112">
        <f t="shared" si="114"/>
        <v>50</v>
      </c>
      <c r="H320" s="113">
        <v>50</v>
      </c>
      <c r="I320" s="113"/>
      <c r="J320" s="113"/>
    </row>
    <row r="321" spans="1:12" ht="25.5" x14ac:dyDescent="0.25">
      <c r="A321" s="251">
        <v>3299</v>
      </c>
      <c r="B321" s="252"/>
      <c r="C321" s="253"/>
      <c r="D321" s="238" t="s">
        <v>136</v>
      </c>
      <c r="E321" s="117"/>
      <c r="F321" s="117"/>
      <c r="G321" s="245">
        <v>50</v>
      </c>
      <c r="H321" s="118">
        <v>50</v>
      </c>
      <c r="I321" s="118">
        <v>50</v>
      </c>
      <c r="J321" s="118">
        <v>50</v>
      </c>
      <c r="L321" s="86"/>
    </row>
    <row r="322" spans="1:12" x14ac:dyDescent="0.25">
      <c r="A322" s="373">
        <v>34</v>
      </c>
      <c r="B322" s="374"/>
      <c r="C322" s="375"/>
      <c r="D322" s="220" t="s">
        <v>42</v>
      </c>
      <c r="E322" s="107">
        <f>SUM(E323)</f>
        <v>0</v>
      </c>
      <c r="F322" s="107">
        <f t="shared" ref="F322:J323" si="115">SUM(F323)</f>
        <v>0</v>
      </c>
      <c r="G322" s="107">
        <f t="shared" si="115"/>
        <v>0</v>
      </c>
      <c r="H322" s="108">
        <f t="shared" si="115"/>
        <v>0</v>
      </c>
      <c r="I322" s="108">
        <f t="shared" si="115"/>
        <v>0</v>
      </c>
      <c r="J322" s="108">
        <f t="shared" si="115"/>
        <v>0</v>
      </c>
    </row>
    <row r="323" spans="1:12" x14ac:dyDescent="0.25">
      <c r="A323" s="376">
        <v>343</v>
      </c>
      <c r="B323" s="377"/>
      <c r="C323" s="378"/>
      <c r="D323" s="262" t="s">
        <v>142</v>
      </c>
      <c r="E323" s="112">
        <f>SUM(E324)</f>
        <v>0</v>
      </c>
      <c r="F323" s="112">
        <f t="shared" si="115"/>
        <v>0</v>
      </c>
      <c r="G323" s="112">
        <f t="shared" si="115"/>
        <v>0</v>
      </c>
      <c r="H323" s="113">
        <f t="shared" si="115"/>
        <v>0</v>
      </c>
      <c r="I323" s="113">
        <f t="shared" si="115"/>
        <v>0</v>
      </c>
      <c r="J323" s="113">
        <f t="shared" si="115"/>
        <v>0</v>
      </c>
    </row>
    <row r="324" spans="1:12" x14ac:dyDescent="0.25">
      <c r="A324" s="224">
        <v>3433</v>
      </c>
      <c r="B324" s="225"/>
      <c r="C324" s="226"/>
      <c r="D324" s="238" t="s">
        <v>144</v>
      </c>
      <c r="E324" s="117"/>
      <c r="F324" s="117"/>
      <c r="G324" s="245"/>
      <c r="H324" s="118"/>
      <c r="I324" s="118"/>
      <c r="J324" s="118"/>
    </row>
    <row r="325" spans="1:12" ht="25.5" x14ac:dyDescent="0.25">
      <c r="A325" s="364" t="s">
        <v>197</v>
      </c>
      <c r="B325" s="365"/>
      <c r="C325" s="366"/>
      <c r="D325" s="218" t="s">
        <v>198</v>
      </c>
      <c r="E325" s="101">
        <f>SUM(E334)</f>
        <v>0</v>
      </c>
      <c r="F325" s="101">
        <f t="shared" ref="F325:H325" si="116">SUM(F334)</f>
        <v>0</v>
      </c>
      <c r="G325" s="101">
        <f t="shared" si="116"/>
        <v>0</v>
      </c>
      <c r="H325" s="101">
        <f t="shared" si="116"/>
        <v>0</v>
      </c>
      <c r="I325" s="101">
        <f t="shared" ref="I325:J325" si="117">SUM(I334)</f>
        <v>0</v>
      </c>
      <c r="J325" s="101">
        <f t="shared" si="117"/>
        <v>0</v>
      </c>
    </row>
    <row r="326" spans="1:12" x14ac:dyDescent="0.25">
      <c r="A326" s="239">
        <v>3</v>
      </c>
      <c r="B326" s="240"/>
      <c r="C326" s="241"/>
      <c r="D326" s="201" t="s">
        <v>39</v>
      </c>
      <c r="E326" s="104">
        <f>SUM(E327+E335)</f>
        <v>0</v>
      </c>
      <c r="F326" s="104">
        <f t="shared" ref="F326:H326" si="118">SUM(F327+F335)</f>
        <v>0</v>
      </c>
      <c r="G326" s="104">
        <f t="shared" si="118"/>
        <v>0</v>
      </c>
      <c r="H326" s="104">
        <f t="shared" si="118"/>
        <v>0</v>
      </c>
      <c r="I326" s="104">
        <f t="shared" ref="I326:J326" si="119">SUM(I327+I335)</f>
        <v>0</v>
      </c>
      <c r="J326" s="104">
        <f t="shared" si="119"/>
        <v>0</v>
      </c>
    </row>
    <row r="327" spans="1:12" x14ac:dyDescent="0.25">
      <c r="A327" s="255">
        <v>32</v>
      </c>
      <c r="B327" s="256"/>
      <c r="C327" s="257"/>
      <c r="D327" s="230" t="s">
        <v>41</v>
      </c>
      <c r="E327" s="107">
        <f>SUM(E328+E330+E333)</f>
        <v>0</v>
      </c>
      <c r="F327" s="107">
        <f t="shared" ref="F327:H327" si="120">SUM(F328+F330+F333)</f>
        <v>0</v>
      </c>
      <c r="G327" s="107">
        <f t="shared" si="120"/>
        <v>0</v>
      </c>
      <c r="H327" s="107">
        <f t="shared" si="120"/>
        <v>0</v>
      </c>
      <c r="I327" s="107">
        <f t="shared" ref="I327:J327" si="121">SUM(I328+I330+I333)</f>
        <v>0</v>
      </c>
      <c r="J327" s="107">
        <f t="shared" si="121"/>
        <v>0</v>
      </c>
    </row>
    <row r="328" spans="1:12" x14ac:dyDescent="0.25">
      <c r="A328" s="221">
        <v>321</v>
      </c>
      <c r="B328" s="222"/>
      <c r="C328" s="223"/>
      <c r="D328" s="246" t="s">
        <v>107</v>
      </c>
      <c r="E328" s="112">
        <f>SUM(E329)</f>
        <v>0</v>
      </c>
      <c r="F328" s="112">
        <f t="shared" ref="F328:J328" si="122">SUM(F329)</f>
        <v>0</v>
      </c>
      <c r="G328" s="112">
        <f t="shared" si="122"/>
        <v>0</v>
      </c>
      <c r="H328" s="112">
        <f t="shared" si="122"/>
        <v>0</v>
      </c>
      <c r="I328" s="112">
        <f t="shared" si="122"/>
        <v>0</v>
      </c>
      <c r="J328" s="112">
        <f t="shared" si="122"/>
        <v>0</v>
      </c>
    </row>
    <row r="329" spans="1:12" x14ac:dyDescent="0.25">
      <c r="A329" s="251">
        <v>3211</v>
      </c>
      <c r="B329" s="252"/>
      <c r="C329" s="253"/>
      <c r="D329" s="238" t="s">
        <v>115</v>
      </c>
      <c r="E329" s="117"/>
      <c r="F329" s="117"/>
      <c r="G329" s="245"/>
      <c r="H329" s="117"/>
      <c r="I329" s="117"/>
      <c r="J329" s="117"/>
    </row>
    <row r="330" spans="1:12" x14ac:dyDescent="0.25">
      <c r="A330" s="247">
        <v>322</v>
      </c>
      <c r="B330" s="248"/>
      <c r="C330" s="249"/>
      <c r="D330" s="246" t="s">
        <v>152</v>
      </c>
      <c r="E330" s="112">
        <f>SUM(E331+E332)</f>
        <v>0</v>
      </c>
      <c r="F330" s="112">
        <f t="shared" ref="F330:H330" si="123">SUM(F331+F332)</f>
        <v>0</v>
      </c>
      <c r="G330" s="112">
        <f t="shared" si="123"/>
        <v>0</v>
      </c>
      <c r="H330" s="112">
        <f t="shared" si="123"/>
        <v>0</v>
      </c>
      <c r="I330" s="112">
        <f t="shared" ref="I330:J330" si="124">SUM(I331+I332)</f>
        <v>0</v>
      </c>
      <c r="J330" s="112">
        <f t="shared" si="124"/>
        <v>0</v>
      </c>
    </row>
    <row r="331" spans="1:12" ht="25.5" x14ac:dyDescent="0.25">
      <c r="A331" s="251">
        <v>3221</v>
      </c>
      <c r="B331" s="252"/>
      <c r="C331" s="253"/>
      <c r="D331" s="238" t="s">
        <v>120</v>
      </c>
      <c r="E331" s="117"/>
      <c r="F331" s="117"/>
      <c r="G331" s="245"/>
      <c r="H331" s="117"/>
      <c r="I331" s="117"/>
      <c r="J331" s="117"/>
    </row>
    <row r="332" spans="1:12" x14ac:dyDescent="0.25">
      <c r="A332" s="251">
        <v>3225</v>
      </c>
      <c r="B332" s="252"/>
      <c r="C332" s="253"/>
      <c r="D332" s="238" t="s">
        <v>124</v>
      </c>
      <c r="E332" s="117"/>
      <c r="F332" s="117"/>
      <c r="G332" s="245"/>
      <c r="H332" s="117"/>
      <c r="I332" s="117"/>
      <c r="J332" s="117"/>
    </row>
    <row r="333" spans="1:12" x14ac:dyDescent="0.25">
      <c r="A333" s="247">
        <v>323</v>
      </c>
      <c r="B333" s="248"/>
      <c r="C333" s="249"/>
      <c r="D333" s="246" t="s">
        <v>126</v>
      </c>
      <c r="E333" s="112">
        <f>SUM(E334)</f>
        <v>0</v>
      </c>
      <c r="F333" s="112">
        <f t="shared" ref="F333:J333" si="125">SUM(F334)</f>
        <v>0</v>
      </c>
      <c r="G333" s="112">
        <f t="shared" si="125"/>
        <v>0</v>
      </c>
      <c r="H333" s="112">
        <f t="shared" si="125"/>
        <v>0</v>
      </c>
      <c r="I333" s="112">
        <f t="shared" si="125"/>
        <v>0</v>
      </c>
      <c r="J333" s="112">
        <f t="shared" si="125"/>
        <v>0</v>
      </c>
    </row>
    <row r="334" spans="1:12" x14ac:dyDescent="0.25">
      <c r="A334" s="251">
        <v>3239</v>
      </c>
      <c r="B334" s="252"/>
      <c r="C334" s="253"/>
      <c r="D334" s="238" t="s">
        <v>135</v>
      </c>
      <c r="E334" s="117"/>
      <c r="F334" s="117"/>
      <c r="G334" s="245"/>
      <c r="H334" s="117"/>
      <c r="I334" s="117"/>
      <c r="J334" s="117"/>
    </row>
    <row r="335" spans="1:12" x14ac:dyDescent="0.25">
      <c r="A335" s="373">
        <v>34</v>
      </c>
      <c r="B335" s="374"/>
      <c r="C335" s="375"/>
      <c r="D335" s="220" t="s">
        <v>42</v>
      </c>
      <c r="E335" s="107">
        <f>SUM(E336)</f>
        <v>0</v>
      </c>
      <c r="F335" s="107">
        <f t="shared" ref="F335:J335" si="126">SUM(F336)</f>
        <v>0</v>
      </c>
      <c r="G335" s="107">
        <f t="shared" si="126"/>
        <v>0</v>
      </c>
      <c r="H335" s="107">
        <f t="shared" si="126"/>
        <v>0</v>
      </c>
      <c r="I335" s="107">
        <f t="shared" si="126"/>
        <v>0</v>
      </c>
      <c r="J335" s="107">
        <f t="shared" si="126"/>
        <v>0</v>
      </c>
    </row>
    <row r="336" spans="1:12" x14ac:dyDescent="0.25">
      <c r="A336" s="376">
        <v>343</v>
      </c>
      <c r="B336" s="377"/>
      <c r="C336" s="378"/>
      <c r="D336" s="262" t="s">
        <v>142</v>
      </c>
      <c r="E336" s="112">
        <f t="shared" ref="E336:J336" si="127">SUM(E347)</f>
        <v>0</v>
      </c>
      <c r="F336" s="112">
        <f t="shared" si="127"/>
        <v>0</v>
      </c>
      <c r="G336" s="112">
        <f t="shared" si="127"/>
        <v>0</v>
      </c>
      <c r="H336" s="112">
        <f t="shared" si="127"/>
        <v>0</v>
      </c>
      <c r="I336" s="112">
        <f t="shared" si="127"/>
        <v>0</v>
      </c>
      <c r="J336" s="112">
        <f t="shared" si="127"/>
        <v>0</v>
      </c>
    </row>
    <row r="337" spans="1:10" x14ac:dyDescent="0.25">
      <c r="A337" s="279">
        <v>3433</v>
      </c>
      <c r="B337" s="280"/>
      <c r="C337" s="281"/>
      <c r="D337" s="246" t="s">
        <v>144</v>
      </c>
      <c r="E337" s="112"/>
      <c r="F337" s="112"/>
      <c r="G337" s="112"/>
      <c r="H337" s="112"/>
      <c r="I337" s="112"/>
      <c r="J337" s="112"/>
    </row>
    <row r="338" spans="1:10" x14ac:dyDescent="0.25">
      <c r="A338" s="279"/>
      <c r="B338" s="280"/>
      <c r="C338" s="281"/>
      <c r="D338" s="246"/>
      <c r="E338" s="112"/>
      <c r="F338" s="112"/>
      <c r="G338" s="112"/>
      <c r="H338" s="112"/>
      <c r="I338" s="112"/>
      <c r="J338" s="112"/>
    </row>
    <row r="339" spans="1:10" x14ac:dyDescent="0.25">
      <c r="A339" s="279"/>
      <c r="B339" s="280"/>
      <c r="C339" s="281"/>
      <c r="D339" s="246"/>
      <c r="E339" s="112"/>
      <c r="F339" s="112"/>
      <c r="G339" s="112"/>
      <c r="H339" s="112"/>
      <c r="I339" s="112"/>
      <c r="J339" s="112"/>
    </row>
    <row r="340" spans="1:10" x14ac:dyDescent="0.25">
      <c r="A340" s="279"/>
      <c r="B340" s="280"/>
      <c r="C340" s="281"/>
      <c r="D340" s="246"/>
      <c r="E340" s="112"/>
      <c r="F340" s="112"/>
      <c r="G340" s="112"/>
      <c r="H340" s="112"/>
      <c r="I340" s="112"/>
      <c r="J340" s="112"/>
    </row>
    <row r="341" spans="1:10" ht="25.5" x14ac:dyDescent="0.25">
      <c r="A341" s="279" t="s">
        <v>243</v>
      </c>
      <c r="B341" s="280"/>
      <c r="C341" s="281"/>
      <c r="D341" s="246" t="s">
        <v>244</v>
      </c>
      <c r="E341" s="112"/>
      <c r="F341" s="112">
        <v>383</v>
      </c>
      <c r="G341" s="112"/>
      <c r="H341" s="112"/>
      <c r="I341" s="112"/>
      <c r="J341" s="112"/>
    </row>
    <row r="342" spans="1:10" ht="25.5" x14ac:dyDescent="0.25">
      <c r="A342" s="279"/>
      <c r="B342" s="280" t="s">
        <v>245</v>
      </c>
      <c r="C342" s="281"/>
      <c r="D342" s="246" t="s">
        <v>244</v>
      </c>
      <c r="E342" s="112"/>
      <c r="F342" s="112">
        <v>383</v>
      </c>
      <c r="G342" s="112"/>
      <c r="H342" s="112"/>
      <c r="I342" s="112"/>
      <c r="J342" s="112"/>
    </row>
    <row r="343" spans="1:10" x14ac:dyDescent="0.25">
      <c r="A343" s="279"/>
      <c r="B343" s="280"/>
      <c r="C343" s="281"/>
      <c r="D343" s="246"/>
      <c r="E343" s="112"/>
      <c r="F343" s="112"/>
      <c r="G343" s="112"/>
      <c r="H343" s="112"/>
      <c r="I343" s="112"/>
      <c r="J343" s="112"/>
    </row>
    <row r="344" spans="1:10" x14ac:dyDescent="0.25">
      <c r="A344" s="279"/>
      <c r="B344" s="280"/>
      <c r="C344" s="281"/>
      <c r="D344" s="246"/>
      <c r="E344" s="112"/>
      <c r="F344" s="112"/>
      <c r="G344" s="112"/>
      <c r="H344" s="112"/>
      <c r="I344" s="112"/>
      <c r="J344" s="112"/>
    </row>
    <row r="345" spans="1:10" x14ac:dyDescent="0.25">
      <c r="A345" s="279"/>
      <c r="B345" s="280"/>
      <c r="C345" s="281"/>
      <c r="D345" s="246"/>
      <c r="E345" s="112"/>
      <c r="F345" s="112"/>
      <c r="G345" s="112"/>
      <c r="H345" s="112"/>
      <c r="I345" s="112"/>
      <c r="J345" s="112"/>
    </row>
    <row r="346" spans="1:10" x14ac:dyDescent="0.25">
      <c r="A346" s="279"/>
      <c r="B346" s="280"/>
      <c r="C346" s="281"/>
      <c r="D346" s="246"/>
      <c r="E346" s="112"/>
      <c r="F346" s="112"/>
      <c r="G346" s="112"/>
      <c r="H346" s="112"/>
      <c r="I346" s="112"/>
      <c r="J346" s="112"/>
    </row>
    <row r="347" spans="1:10" x14ac:dyDescent="0.25">
      <c r="A347" s="224"/>
      <c r="B347" s="225"/>
      <c r="C347" s="226"/>
      <c r="D347" s="238"/>
      <c r="E347" s="117"/>
      <c r="F347" s="117"/>
      <c r="G347" s="245"/>
      <c r="H347" s="117"/>
      <c r="I347" s="117"/>
      <c r="J347" s="117"/>
    </row>
    <row r="348" spans="1:10" ht="25.5" x14ac:dyDescent="0.25">
      <c r="A348" s="355" t="s">
        <v>199</v>
      </c>
      <c r="B348" s="356"/>
      <c r="C348" s="357"/>
      <c r="D348" s="209" t="s">
        <v>200</v>
      </c>
      <c r="E348" s="133">
        <f t="shared" ref="E348:J352" si="128">SUM(E349)</f>
        <v>0</v>
      </c>
      <c r="F348" s="133">
        <f t="shared" si="128"/>
        <v>92789</v>
      </c>
      <c r="G348" s="133">
        <f t="shared" si="128"/>
        <v>120000</v>
      </c>
      <c r="H348" s="189">
        <f t="shared" si="128"/>
        <v>100000</v>
      </c>
      <c r="I348" s="189">
        <f t="shared" si="128"/>
        <v>100000</v>
      </c>
      <c r="J348" s="189">
        <f t="shared" si="128"/>
        <v>100000</v>
      </c>
    </row>
    <row r="349" spans="1:10" ht="25.5" x14ac:dyDescent="0.25">
      <c r="A349" s="364" t="s">
        <v>201</v>
      </c>
      <c r="B349" s="365"/>
      <c r="C349" s="366"/>
      <c r="D349" s="218" t="s">
        <v>148</v>
      </c>
      <c r="E349" s="101">
        <f t="shared" si="128"/>
        <v>0</v>
      </c>
      <c r="F349" s="101">
        <f t="shared" si="128"/>
        <v>92789</v>
      </c>
      <c r="G349" s="101">
        <f t="shared" si="128"/>
        <v>120000</v>
      </c>
      <c r="H349" s="191">
        <f t="shared" si="128"/>
        <v>100000</v>
      </c>
      <c r="I349" s="191">
        <f t="shared" si="128"/>
        <v>100000</v>
      </c>
      <c r="J349" s="191">
        <f t="shared" si="128"/>
        <v>100000</v>
      </c>
    </row>
    <row r="350" spans="1:10" x14ac:dyDescent="0.25">
      <c r="A350" s="370">
        <v>3</v>
      </c>
      <c r="B350" s="371"/>
      <c r="C350" s="372"/>
      <c r="D350" s="219" t="s">
        <v>39</v>
      </c>
      <c r="E350" s="104">
        <f t="shared" si="128"/>
        <v>0</v>
      </c>
      <c r="F350" s="104">
        <f t="shared" si="128"/>
        <v>92789</v>
      </c>
      <c r="G350" s="104">
        <f t="shared" si="128"/>
        <v>120000</v>
      </c>
      <c r="H350" s="192">
        <f t="shared" si="128"/>
        <v>100000</v>
      </c>
      <c r="I350" s="192">
        <f t="shared" si="128"/>
        <v>100000</v>
      </c>
      <c r="J350" s="192">
        <f t="shared" si="128"/>
        <v>100000</v>
      </c>
    </row>
    <row r="351" spans="1:10" x14ac:dyDescent="0.25">
      <c r="A351" s="373">
        <v>32</v>
      </c>
      <c r="B351" s="374"/>
      <c r="C351" s="375"/>
      <c r="D351" s="220" t="s">
        <v>41</v>
      </c>
      <c r="E351" s="107">
        <f>SUM(E352)</f>
        <v>0</v>
      </c>
      <c r="F351" s="107">
        <f t="shared" si="128"/>
        <v>92789</v>
      </c>
      <c r="G351" s="107">
        <f t="shared" si="128"/>
        <v>120000</v>
      </c>
      <c r="H351" s="183">
        <f t="shared" si="128"/>
        <v>100000</v>
      </c>
      <c r="I351" s="183">
        <f t="shared" si="128"/>
        <v>100000</v>
      </c>
      <c r="J351" s="183">
        <f t="shared" si="128"/>
        <v>100000</v>
      </c>
    </row>
    <row r="352" spans="1:10" x14ac:dyDescent="0.25">
      <c r="A352" s="221">
        <v>322</v>
      </c>
      <c r="B352" s="222"/>
      <c r="C352" s="223"/>
      <c r="D352" s="246" t="s">
        <v>152</v>
      </c>
      <c r="E352" s="112">
        <f>SUM(E353)</f>
        <v>0</v>
      </c>
      <c r="F352" s="112">
        <f t="shared" si="128"/>
        <v>92789</v>
      </c>
      <c r="G352" s="112">
        <f t="shared" si="128"/>
        <v>120000</v>
      </c>
      <c r="H352" s="193">
        <f t="shared" si="128"/>
        <v>100000</v>
      </c>
      <c r="I352" s="193">
        <f t="shared" si="128"/>
        <v>100000</v>
      </c>
      <c r="J352" s="193">
        <f t="shared" si="128"/>
        <v>100000</v>
      </c>
    </row>
    <row r="353" spans="1:12" x14ac:dyDescent="0.25">
      <c r="A353" s="224">
        <v>3222</v>
      </c>
      <c r="B353" s="225"/>
      <c r="C353" s="226"/>
      <c r="D353" s="238" t="s">
        <v>121</v>
      </c>
      <c r="E353" s="117"/>
      <c r="F353" s="117">
        <v>92789</v>
      </c>
      <c r="G353" s="245">
        <v>120000</v>
      </c>
      <c r="H353" s="181">
        <v>100000</v>
      </c>
      <c r="I353" s="181">
        <v>100000</v>
      </c>
      <c r="J353" s="181">
        <v>100000</v>
      </c>
    </row>
    <row r="354" spans="1:12" ht="38.25" x14ac:dyDescent="0.25">
      <c r="A354" s="355" t="s">
        <v>202</v>
      </c>
      <c r="B354" s="356"/>
      <c r="C354" s="357"/>
      <c r="D354" s="209" t="s">
        <v>203</v>
      </c>
      <c r="E354" s="98">
        <f>SUM(E355)</f>
        <v>0</v>
      </c>
      <c r="F354" s="98">
        <f t="shared" ref="F354:J358" si="129">SUM(F355)</f>
        <v>1070</v>
      </c>
      <c r="G354" s="98">
        <f t="shared" si="129"/>
        <v>1070</v>
      </c>
      <c r="H354" s="99">
        <f t="shared" si="129"/>
        <v>1080</v>
      </c>
      <c r="I354" s="99">
        <f t="shared" si="129"/>
        <v>1080</v>
      </c>
      <c r="J354" s="99">
        <f t="shared" si="129"/>
        <v>1080</v>
      </c>
    </row>
    <row r="355" spans="1:12" ht="25.5" x14ac:dyDescent="0.25">
      <c r="A355" s="263" t="s">
        <v>204</v>
      </c>
      <c r="B355" s="264" t="s">
        <v>205</v>
      </c>
      <c r="C355" s="265"/>
      <c r="D355" s="266" t="s">
        <v>148</v>
      </c>
      <c r="E355" s="101">
        <f>SUM(E356)</f>
        <v>0</v>
      </c>
      <c r="F355" s="101">
        <f t="shared" si="129"/>
        <v>1070</v>
      </c>
      <c r="G355" s="101">
        <f t="shared" si="129"/>
        <v>1070</v>
      </c>
      <c r="H355" s="102">
        <f t="shared" si="129"/>
        <v>1080</v>
      </c>
      <c r="I355" s="102">
        <f t="shared" si="129"/>
        <v>1080</v>
      </c>
      <c r="J355" s="102">
        <f t="shared" si="129"/>
        <v>1080</v>
      </c>
      <c r="L355" s="86"/>
    </row>
    <row r="356" spans="1:12" x14ac:dyDescent="0.25">
      <c r="A356" s="370">
        <v>3</v>
      </c>
      <c r="B356" s="371"/>
      <c r="C356" s="372"/>
      <c r="D356" s="219" t="s">
        <v>39</v>
      </c>
      <c r="E356" s="104">
        <f>SUM(E357)</f>
        <v>0</v>
      </c>
      <c r="F356" s="104">
        <f t="shared" si="129"/>
        <v>1070</v>
      </c>
      <c r="G356" s="104">
        <f t="shared" si="129"/>
        <v>1070</v>
      </c>
      <c r="H356" s="105">
        <f t="shared" si="129"/>
        <v>1080</v>
      </c>
      <c r="I356" s="105">
        <f t="shared" si="129"/>
        <v>1080</v>
      </c>
      <c r="J356" s="105">
        <f t="shared" si="129"/>
        <v>1080</v>
      </c>
    </row>
    <row r="357" spans="1:12" x14ac:dyDescent="0.25">
      <c r="A357" s="373">
        <v>38</v>
      </c>
      <c r="B357" s="374"/>
      <c r="C357" s="375"/>
      <c r="D357" s="220" t="s">
        <v>44</v>
      </c>
      <c r="E357" s="107">
        <f>SUM(E358)</f>
        <v>0</v>
      </c>
      <c r="F357" s="107">
        <f t="shared" si="129"/>
        <v>1070</v>
      </c>
      <c r="G357" s="107">
        <f t="shared" si="129"/>
        <v>1070</v>
      </c>
      <c r="H357" s="108">
        <f t="shared" si="129"/>
        <v>1080</v>
      </c>
      <c r="I357" s="108">
        <f t="shared" si="129"/>
        <v>1080</v>
      </c>
      <c r="J357" s="108">
        <f t="shared" si="129"/>
        <v>1080</v>
      </c>
    </row>
    <row r="358" spans="1:12" x14ac:dyDescent="0.25">
      <c r="A358" s="221">
        <v>381</v>
      </c>
      <c r="B358" s="222"/>
      <c r="C358" s="223"/>
      <c r="D358" s="246" t="s">
        <v>206</v>
      </c>
      <c r="E358" s="112">
        <f>SUM(E359)</f>
        <v>0</v>
      </c>
      <c r="F358" s="112">
        <f t="shared" si="129"/>
        <v>1070</v>
      </c>
      <c r="G358" s="112">
        <f t="shared" si="129"/>
        <v>1070</v>
      </c>
      <c r="H358" s="113">
        <f t="shared" si="129"/>
        <v>1080</v>
      </c>
      <c r="I358" s="113">
        <f t="shared" si="129"/>
        <v>1080</v>
      </c>
      <c r="J358" s="113">
        <f t="shared" si="129"/>
        <v>1080</v>
      </c>
    </row>
    <row r="359" spans="1:12" x14ac:dyDescent="0.25">
      <c r="A359" s="224">
        <v>3812</v>
      </c>
      <c r="B359" s="225"/>
      <c r="C359" s="226"/>
      <c r="D359" s="238" t="s">
        <v>156</v>
      </c>
      <c r="E359" s="117"/>
      <c r="F359" s="117">
        <v>1070</v>
      </c>
      <c r="G359" s="117">
        <v>1070</v>
      </c>
      <c r="H359" s="118">
        <v>1080</v>
      </c>
      <c r="I359" s="118">
        <v>1080</v>
      </c>
      <c r="J359" s="118">
        <v>1080</v>
      </c>
    </row>
    <row r="360" spans="1:12" x14ac:dyDescent="0.25">
      <c r="A360" s="355"/>
      <c r="B360" s="356"/>
      <c r="C360" s="357"/>
      <c r="D360" s="209"/>
      <c r="E360" s="98">
        <f>SUM(E361+E368+E373)</f>
        <v>0</v>
      </c>
      <c r="F360" s="98">
        <f t="shared" ref="F360:H360" si="130">SUM(F361+F368+F373)</f>
        <v>0</v>
      </c>
      <c r="G360" s="98">
        <f t="shared" si="130"/>
        <v>0</v>
      </c>
      <c r="H360" s="98">
        <f t="shared" si="130"/>
        <v>0</v>
      </c>
      <c r="I360" s="98">
        <f t="shared" ref="I360:J360" si="131">SUM(I361+I368+I373)</f>
        <v>0</v>
      </c>
      <c r="J360" s="98">
        <f t="shared" si="131"/>
        <v>0</v>
      </c>
    </row>
    <row r="361" spans="1:12" x14ac:dyDescent="0.25">
      <c r="A361" s="364"/>
      <c r="B361" s="365"/>
      <c r="C361" s="366"/>
      <c r="D361" s="218"/>
      <c r="E361" s="101">
        <f t="shared" ref="E361:J362" si="132">SUM(E362)</f>
        <v>0</v>
      </c>
      <c r="F361" s="101">
        <f t="shared" si="132"/>
        <v>0</v>
      </c>
      <c r="G361" s="101">
        <f t="shared" si="132"/>
        <v>0</v>
      </c>
      <c r="H361" s="101">
        <f t="shared" si="132"/>
        <v>0</v>
      </c>
      <c r="I361" s="101">
        <f t="shared" si="132"/>
        <v>0</v>
      </c>
      <c r="J361" s="101">
        <f t="shared" si="132"/>
        <v>0</v>
      </c>
    </row>
    <row r="362" spans="1:12" x14ac:dyDescent="0.25">
      <c r="A362" s="124"/>
      <c r="B362" s="125"/>
      <c r="C362" s="126"/>
      <c r="D362" s="126"/>
      <c r="E362" s="104">
        <f>SUM(E363)</f>
        <v>0</v>
      </c>
      <c r="F362" s="104">
        <f t="shared" si="132"/>
        <v>0</v>
      </c>
      <c r="G362" s="104">
        <f t="shared" si="132"/>
        <v>0</v>
      </c>
      <c r="H362" s="104">
        <f>SUM(H363+H369)</f>
        <v>0</v>
      </c>
      <c r="I362" s="104">
        <f t="shared" ref="I362:J362" si="133">SUM(I363+I369)</f>
        <v>0</v>
      </c>
      <c r="J362" s="104">
        <f t="shared" si="133"/>
        <v>0</v>
      </c>
    </row>
    <row r="363" spans="1:12" x14ac:dyDescent="0.25">
      <c r="A363" s="128"/>
      <c r="B363" s="129"/>
      <c r="C363" s="106"/>
      <c r="D363" s="106"/>
      <c r="E363" s="107">
        <f>SUM(E364+E366)</f>
        <v>0</v>
      </c>
      <c r="F363" s="107">
        <f t="shared" ref="F363:H363" si="134">SUM(F364+F366)</f>
        <v>0</v>
      </c>
      <c r="G363" s="107">
        <f t="shared" si="134"/>
        <v>0</v>
      </c>
      <c r="H363" s="107">
        <f t="shared" si="134"/>
        <v>0</v>
      </c>
      <c r="I363" s="107">
        <f t="shared" ref="I363:J363" si="135">SUM(I364+I366)</f>
        <v>0</v>
      </c>
      <c r="J363" s="107">
        <f t="shared" si="135"/>
        <v>0</v>
      </c>
    </row>
    <row r="364" spans="1:12" x14ac:dyDescent="0.25">
      <c r="A364" s="109"/>
      <c r="B364" s="110"/>
      <c r="C364" s="111"/>
      <c r="D364" s="111"/>
      <c r="E364" s="112">
        <f>SUM(E365)</f>
        <v>0</v>
      </c>
      <c r="F364" s="112">
        <f t="shared" ref="F364:J364" si="136">SUM(F365)</f>
        <v>0</v>
      </c>
      <c r="G364" s="112">
        <f t="shared" si="136"/>
        <v>0</v>
      </c>
      <c r="H364" s="112">
        <f t="shared" si="136"/>
        <v>0</v>
      </c>
      <c r="I364" s="112">
        <f t="shared" si="136"/>
        <v>0</v>
      </c>
      <c r="J364" s="112">
        <f t="shared" si="136"/>
        <v>0</v>
      </c>
    </row>
    <row r="365" spans="1:12" x14ac:dyDescent="0.25">
      <c r="A365" s="114"/>
      <c r="B365" s="115"/>
      <c r="C365" s="116"/>
      <c r="D365" s="116"/>
      <c r="E365" s="117"/>
      <c r="F365" s="117"/>
      <c r="G365" s="117"/>
      <c r="H365" s="117"/>
      <c r="I365" s="117"/>
      <c r="J365" s="117"/>
    </row>
    <row r="366" spans="1:12" x14ac:dyDescent="0.25">
      <c r="A366" s="109"/>
      <c r="B366" s="110"/>
      <c r="C366" s="111"/>
      <c r="D366" s="111"/>
      <c r="E366" s="112">
        <f>SUM(E367)</f>
        <v>0</v>
      </c>
      <c r="F366" s="112">
        <f t="shared" ref="F366:J366" si="137">SUM(F367)</f>
        <v>0</v>
      </c>
      <c r="G366" s="112">
        <f t="shared" si="137"/>
        <v>0</v>
      </c>
      <c r="H366" s="112">
        <f t="shared" si="137"/>
        <v>0</v>
      </c>
      <c r="I366" s="112">
        <f t="shared" si="137"/>
        <v>0</v>
      </c>
      <c r="J366" s="112">
        <f t="shared" si="137"/>
        <v>0</v>
      </c>
    </row>
    <row r="367" spans="1:12" x14ac:dyDescent="0.25">
      <c r="A367" s="114"/>
      <c r="B367" s="115"/>
      <c r="C367" s="116"/>
      <c r="D367" s="116"/>
      <c r="E367" s="117"/>
      <c r="F367" s="117"/>
      <c r="G367" s="117"/>
      <c r="H367" s="117"/>
      <c r="I367" s="117"/>
      <c r="J367" s="117"/>
    </row>
    <row r="368" spans="1:12" x14ac:dyDescent="0.25">
      <c r="A368" s="364"/>
      <c r="B368" s="365"/>
      <c r="C368" s="366"/>
      <c r="D368" s="218"/>
      <c r="E368" s="101">
        <f t="shared" ref="E368:J371" si="138">SUM(E369)</f>
        <v>0</v>
      </c>
      <c r="F368" s="101">
        <f t="shared" si="138"/>
        <v>0</v>
      </c>
      <c r="G368" s="101">
        <f t="shared" si="138"/>
        <v>0</v>
      </c>
      <c r="H368" s="101">
        <f t="shared" si="138"/>
        <v>0</v>
      </c>
      <c r="I368" s="101">
        <f t="shared" si="138"/>
        <v>0</v>
      </c>
      <c r="J368" s="101">
        <f t="shared" si="138"/>
        <v>0</v>
      </c>
    </row>
    <row r="369" spans="1:12" x14ac:dyDescent="0.25">
      <c r="A369" s="370"/>
      <c r="B369" s="371"/>
      <c r="C369" s="372"/>
      <c r="D369" s="219"/>
      <c r="E369" s="104">
        <f t="shared" si="138"/>
        <v>0</v>
      </c>
      <c r="F369" s="104">
        <f t="shared" si="138"/>
        <v>0</v>
      </c>
      <c r="G369" s="104">
        <f t="shared" si="138"/>
        <v>0</v>
      </c>
      <c r="H369" s="104">
        <f t="shared" si="138"/>
        <v>0</v>
      </c>
      <c r="I369" s="104">
        <f t="shared" si="138"/>
        <v>0</v>
      </c>
      <c r="J369" s="104">
        <f t="shared" si="138"/>
        <v>0</v>
      </c>
    </row>
    <row r="370" spans="1:12" x14ac:dyDescent="0.25">
      <c r="A370" s="373"/>
      <c r="B370" s="374"/>
      <c r="C370" s="375"/>
      <c r="D370" s="220"/>
      <c r="E370" s="107">
        <f>SUM(E371)</f>
        <v>0</v>
      </c>
      <c r="F370" s="107">
        <f t="shared" si="138"/>
        <v>0</v>
      </c>
      <c r="G370" s="107">
        <f t="shared" si="138"/>
        <v>0</v>
      </c>
      <c r="H370" s="107">
        <f t="shared" si="138"/>
        <v>0</v>
      </c>
      <c r="I370" s="107">
        <f t="shared" si="138"/>
        <v>0</v>
      </c>
      <c r="J370" s="107">
        <f t="shared" si="138"/>
        <v>0</v>
      </c>
    </row>
    <row r="371" spans="1:12" x14ac:dyDescent="0.25">
      <c r="A371" s="221"/>
      <c r="B371" s="222"/>
      <c r="C371" s="223"/>
      <c r="D371" s="246"/>
      <c r="E371" s="112">
        <f>SUM(E372)</f>
        <v>0</v>
      </c>
      <c r="F371" s="112">
        <f t="shared" si="138"/>
        <v>0</v>
      </c>
      <c r="G371" s="112">
        <f t="shared" si="138"/>
        <v>0</v>
      </c>
      <c r="H371" s="112">
        <f t="shared" si="138"/>
        <v>0</v>
      </c>
      <c r="I371" s="112">
        <f t="shared" si="138"/>
        <v>0</v>
      </c>
      <c r="J371" s="112">
        <f t="shared" si="138"/>
        <v>0</v>
      </c>
    </row>
    <row r="372" spans="1:12" x14ac:dyDescent="0.25">
      <c r="A372" s="251"/>
      <c r="B372" s="252"/>
      <c r="C372" s="253"/>
      <c r="D372" s="254"/>
      <c r="E372" s="117"/>
      <c r="F372" s="117"/>
      <c r="G372" s="245"/>
      <c r="H372" s="117"/>
      <c r="I372" s="117"/>
      <c r="J372" s="117"/>
    </row>
    <row r="373" spans="1:12" x14ac:dyDescent="0.25">
      <c r="A373" s="364"/>
      <c r="B373" s="365"/>
      <c r="C373" s="366"/>
      <c r="D373" s="218"/>
      <c r="E373" s="267">
        <f>SUM(E374)</f>
        <v>0</v>
      </c>
      <c r="F373" s="267">
        <f t="shared" ref="F373:J373" si="139">SUM(F374)</f>
        <v>0</v>
      </c>
      <c r="G373" s="267">
        <f t="shared" si="139"/>
        <v>0</v>
      </c>
      <c r="H373" s="267">
        <f t="shared" si="139"/>
        <v>0</v>
      </c>
      <c r="I373" s="267">
        <f t="shared" si="139"/>
        <v>0</v>
      </c>
      <c r="J373" s="267">
        <f t="shared" si="139"/>
        <v>0</v>
      </c>
    </row>
    <row r="374" spans="1:12" x14ac:dyDescent="0.25">
      <c r="A374" s="124"/>
      <c r="B374" s="125"/>
      <c r="C374" s="126"/>
      <c r="D374" s="126"/>
      <c r="E374" s="104">
        <f>SUM(E375+E382)</f>
        <v>0</v>
      </c>
      <c r="F374" s="104">
        <f t="shared" ref="F374:H374" si="140">SUM(F375+F382)</f>
        <v>0</v>
      </c>
      <c r="G374" s="104">
        <f t="shared" si="140"/>
        <v>0</v>
      </c>
      <c r="H374" s="104">
        <f t="shared" si="140"/>
        <v>0</v>
      </c>
      <c r="I374" s="104">
        <f t="shared" ref="I374:J374" si="141">SUM(I375+I382)</f>
        <v>0</v>
      </c>
      <c r="J374" s="104">
        <f t="shared" si="141"/>
        <v>0</v>
      </c>
    </row>
    <row r="375" spans="1:12" x14ac:dyDescent="0.25">
      <c r="A375" s="128"/>
      <c r="B375" s="129"/>
      <c r="C375" s="106"/>
      <c r="D375" s="106"/>
      <c r="E375" s="107">
        <f>SUM(E376+E378+E380)</f>
        <v>0</v>
      </c>
      <c r="F375" s="107">
        <f t="shared" ref="F375:H375" si="142">SUM(F376+F378+F380)</f>
        <v>0</v>
      </c>
      <c r="G375" s="107">
        <f t="shared" si="142"/>
        <v>0</v>
      </c>
      <c r="H375" s="107">
        <f t="shared" si="142"/>
        <v>0</v>
      </c>
      <c r="I375" s="107">
        <f t="shared" ref="I375:J375" si="143">SUM(I376+I378+I380)</f>
        <v>0</v>
      </c>
      <c r="J375" s="107">
        <f t="shared" si="143"/>
        <v>0</v>
      </c>
      <c r="L375" s="86"/>
    </row>
    <row r="376" spans="1:12" x14ac:dyDescent="0.25">
      <c r="A376" s="109"/>
      <c r="B376" s="110"/>
      <c r="C376" s="111"/>
      <c r="D376" s="111"/>
      <c r="E376" s="112">
        <f>SUM(E377)</f>
        <v>0</v>
      </c>
      <c r="F376" s="112">
        <f t="shared" ref="F376:J376" si="144">SUM(F377)</f>
        <v>0</v>
      </c>
      <c r="G376" s="112">
        <f t="shared" si="144"/>
        <v>0</v>
      </c>
      <c r="H376" s="112">
        <f t="shared" si="144"/>
        <v>0</v>
      </c>
      <c r="I376" s="112">
        <f t="shared" si="144"/>
        <v>0</v>
      </c>
      <c r="J376" s="112">
        <f t="shared" si="144"/>
        <v>0</v>
      </c>
    </row>
    <row r="377" spans="1:12" x14ac:dyDescent="0.25">
      <c r="A377" s="114"/>
      <c r="B377" s="115"/>
      <c r="C377" s="116"/>
      <c r="D377" s="116"/>
      <c r="E377" s="117"/>
      <c r="F377" s="117"/>
      <c r="G377" s="117"/>
      <c r="H377" s="117"/>
      <c r="I377" s="117"/>
      <c r="J377" s="117"/>
    </row>
    <row r="378" spans="1:12" x14ac:dyDescent="0.25">
      <c r="A378" s="109"/>
      <c r="B378" s="110"/>
      <c r="C378" s="111"/>
      <c r="D378" s="111"/>
      <c r="E378" s="112">
        <f>SUM(E379)</f>
        <v>0</v>
      </c>
      <c r="F378" s="112">
        <f t="shared" ref="F378:J378" si="145">SUM(F379)</f>
        <v>0</v>
      </c>
      <c r="G378" s="112">
        <f t="shared" si="145"/>
        <v>0</v>
      </c>
      <c r="H378" s="112">
        <f t="shared" si="145"/>
        <v>0</v>
      </c>
      <c r="I378" s="112">
        <f t="shared" si="145"/>
        <v>0</v>
      </c>
      <c r="J378" s="112">
        <f t="shared" si="145"/>
        <v>0</v>
      </c>
    </row>
    <row r="379" spans="1:12" x14ac:dyDescent="0.25">
      <c r="A379" s="114"/>
      <c r="B379" s="115"/>
      <c r="C379" s="116"/>
      <c r="D379" s="116"/>
      <c r="E379" s="117"/>
      <c r="F379" s="117"/>
      <c r="G379" s="117"/>
      <c r="H379" s="117"/>
      <c r="I379" s="117"/>
      <c r="J379" s="117"/>
    </row>
    <row r="380" spans="1:12" x14ac:dyDescent="0.25">
      <c r="A380" s="109"/>
      <c r="B380" s="110"/>
      <c r="C380" s="111"/>
      <c r="D380" s="111"/>
      <c r="E380" s="112">
        <f>SUM(E381)</f>
        <v>0</v>
      </c>
      <c r="F380" s="112">
        <f t="shared" ref="F380:J380" si="146">SUM(F381)</f>
        <v>0</v>
      </c>
      <c r="G380" s="112">
        <f t="shared" si="146"/>
        <v>0</v>
      </c>
      <c r="H380" s="112">
        <f t="shared" si="146"/>
        <v>0</v>
      </c>
      <c r="I380" s="112">
        <f t="shared" si="146"/>
        <v>0</v>
      </c>
      <c r="J380" s="112">
        <f t="shared" si="146"/>
        <v>0</v>
      </c>
    </row>
    <row r="381" spans="1:12" x14ac:dyDescent="0.25">
      <c r="A381" s="114"/>
      <c r="B381" s="115"/>
      <c r="C381" s="116"/>
      <c r="D381" s="116"/>
      <c r="E381" s="117"/>
      <c r="F381" s="117"/>
      <c r="G381" s="117"/>
      <c r="H381" s="117"/>
      <c r="I381" s="117"/>
      <c r="J381" s="117"/>
    </row>
    <row r="382" spans="1:12" x14ac:dyDescent="0.25">
      <c r="A382" s="128"/>
      <c r="B382" s="129"/>
      <c r="C382" s="106"/>
      <c r="D382" s="106"/>
      <c r="E382" s="107">
        <f>SUM(E383+E386)</f>
        <v>0</v>
      </c>
      <c r="F382" s="107">
        <f t="shared" ref="F382:H382" si="147">SUM(F383+F386)</f>
        <v>0</v>
      </c>
      <c r="G382" s="107">
        <f t="shared" si="147"/>
        <v>0</v>
      </c>
      <c r="H382" s="107">
        <f t="shared" si="147"/>
        <v>0</v>
      </c>
      <c r="I382" s="107">
        <f t="shared" ref="I382:J382" si="148">SUM(I383+I386)</f>
        <v>0</v>
      </c>
      <c r="J382" s="107">
        <f t="shared" si="148"/>
        <v>0</v>
      </c>
    </row>
    <row r="383" spans="1:12" x14ac:dyDescent="0.25">
      <c r="A383" s="109"/>
      <c r="B383" s="110"/>
      <c r="C383" s="111"/>
      <c r="D383" s="111"/>
      <c r="E383" s="112">
        <f>SUM(E384+E385)</f>
        <v>0</v>
      </c>
      <c r="F383" s="112">
        <f t="shared" ref="F383:H383" si="149">SUM(F384+F385)</f>
        <v>0</v>
      </c>
      <c r="G383" s="112">
        <f t="shared" si="149"/>
        <v>0</v>
      </c>
      <c r="H383" s="112">
        <f t="shared" si="149"/>
        <v>0</v>
      </c>
      <c r="I383" s="112">
        <f t="shared" ref="I383:J383" si="150">SUM(I384+I385)</f>
        <v>0</v>
      </c>
      <c r="J383" s="112">
        <f t="shared" si="150"/>
        <v>0</v>
      </c>
    </row>
    <row r="384" spans="1:12" x14ac:dyDescent="0.25">
      <c r="A384" s="268"/>
      <c r="B384" s="252"/>
      <c r="C384" s="253"/>
      <c r="D384" s="238"/>
      <c r="E384" s="117"/>
      <c r="F384" s="117"/>
      <c r="G384" s="245"/>
      <c r="H384" s="117"/>
      <c r="I384" s="117"/>
      <c r="J384" s="117"/>
    </row>
    <row r="385" spans="1:12" x14ac:dyDescent="0.25">
      <c r="A385" s="114"/>
      <c r="B385" s="115"/>
      <c r="C385" s="116"/>
      <c r="D385" s="116"/>
      <c r="E385" s="117"/>
      <c r="F385" s="117"/>
      <c r="G385" s="117"/>
      <c r="H385" s="117"/>
      <c r="I385" s="117"/>
      <c r="J385" s="117"/>
    </row>
    <row r="386" spans="1:12" x14ac:dyDescent="0.25">
      <c r="A386" s="247"/>
      <c r="B386" s="248"/>
      <c r="C386" s="249"/>
      <c r="D386" s="246"/>
      <c r="E386" s="112">
        <f>SUM(E387)</f>
        <v>0</v>
      </c>
      <c r="F386" s="112">
        <f t="shared" ref="F386:J386" si="151">SUM(F387)</f>
        <v>0</v>
      </c>
      <c r="G386" s="112">
        <f t="shared" si="151"/>
        <v>0</v>
      </c>
      <c r="H386" s="112">
        <f t="shared" si="151"/>
        <v>0</v>
      </c>
      <c r="I386" s="112">
        <f t="shared" si="151"/>
        <v>0</v>
      </c>
      <c r="J386" s="112">
        <f t="shared" si="151"/>
        <v>0</v>
      </c>
    </row>
    <row r="387" spans="1:12" x14ac:dyDescent="0.25">
      <c r="A387" s="251"/>
      <c r="B387" s="252"/>
      <c r="C387" s="253"/>
      <c r="D387" s="238"/>
      <c r="E387" s="117"/>
      <c r="F387" s="117"/>
      <c r="G387" s="245"/>
      <c r="H387" s="117"/>
      <c r="I387" s="117"/>
      <c r="J387" s="117"/>
    </row>
    <row r="388" spans="1:12" ht="14.45" customHeight="1" x14ac:dyDescent="0.25">
      <c r="A388" s="379"/>
      <c r="B388" s="380"/>
      <c r="C388" s="381"/>
      <c r="D388" s="196"/>
      <c r="E388" s="133">
        <f>SUM(E389+E394)</f>
        <v>0</v>
      </c>
      <c r="F388" s="133">
        <f t="shared" ref="F388:H388" si="152">SUM(F389+F394)</f>
        <v>0</v>
      </c>
      <c r="G388" s="133">
        <f t="shared" si="152"/>
        <v>0</v>
      </c>
      <c r="H388" s="133">
        <f t="shared" si="152"/>
        <v>0</v>
      </c>
      <c r="I388" s="133">
        <f t="shared" ref="I388:J388" si="153">SUM(I389+I394)</f>
        <v>0</v>
      </c>
      <c r="J388" s="133">
        <f t="shared" si="153"/>
        <v>0</v>
      </c>
      <c r="L388" s="86"/>
    </row>
    <row r="389" spans="1:12" ht="14.45" customHeight="1" x14ac:dyDescent="0.25">
      <c r="A389" s="364"/>
      <c r="B389" s="365"/>
      <c r="C389" s="366"/>
      <c r="D389" s="218"/>
      <c r="E389" s="267">
        <f>SUM(E390)</f>
        <v>0</v>
      </c>
      <c r="F389" s="267">
        <f t="shared" ref="F389:J392" si="154">SUM(F390)</f>
        <v>0</v>
      </c>
      <c r="G389" s="267">
        <f t="shared" si="154"/>
        <v>0</v>
      </c>
      <c r="H389" s="267">
        <f t="shared" si="154"/>
        <v>0</v>
      </c>
      <c r="I389" s="267">
        <f t="shared" si="154"/>
        <v>0</v>
      </c>
      <c r="J389" s="267">
        <f t="shared" si="154"/>
        <v>0</v>
      </c>
    </row>
    <row r="390" spans="1:12" x14ac:dyDescent="0.25">
      <c r="A390" s="370"/>
      <c r="B390" s="371"/>
      <c r="C390" s="372"/>
      <c r="D390" s="219"/>
      <c r="E390" s="269">
        <f>SUM(E391)</f>
        <v>0</v>
      </c>
      <c r="F390" s="269">
        <f t="shared" si="154"/>
        <v>0</v>
      </c>
      <c r="G390" s="269">
        <f t="shared" si="154"/>
        <v>0</v>
      </c>
      <c r="H390" s="269">
        <f t="shared" si="154"/>
        <v>0</v>
      </c>
      <c r="I390" s="269">
        <f t="shared" si="154"/>
        <v>0</v>
      </c>
      <c r="J390" s="269">
        <f t="shared" si="154"/>
        <v>0</v>
      </c>
    </row>
    <row r="391" spans="1:12" x14ac:dyDescent="0.25">
      <c r="A391" s="373"/>
      <c r="B391" s="374"/>
      <c r="C391" s="375"/>
      <c r="D391" s="220"/>
      <c r="E391" s="270">
        <f>SUM(E392)</f>
        <v>0</v>
      </c>
      <c r="F391" s="270">
        <f t="shared" si="154"/>
        <v>0</v>
      </c>
      <c r="G391" s="270">
        <f t="shared" si="154"/>
        <v>0</v>
      </c>
      <c r="H391" s="270">
        <f t="shared" si="154"/>
        <v>0</v>
      </c>
      <c r="I391" s="270">
        <f t="shared" si="154"/>
        <v>0</v>
      </c>
      <c r="J391" s="270">
        <f t="shared" si="154"/>
        <v>0</v>
      </c>
    </row>
    <row r="392" spans="1:12" s="261" customFormat="1" x14ac:dyDescent="0.25">
      <c r="A392" s="221"/>
      <c r="B392" s="222"/>
      <c r="C392" s="223"/>
      <c r="D392" s="262"/>
      <c r="E392" s="271">
        <f>SUM(E393)</f>
        <v>0</v>
      </c>
      <c r="F392" s="271">
        <f t="shared" si="154"/>
        <v>0</v>
      </c>
      <c r="G392" s="271">
        <f t="shared" si="154"/>
        <v>0</v>
      </c>
      <c r="H392" s="271">
        <f t="shared" si="154"/>
        <v>0</v>
      </c>
      <c r="I392" s="271">
        <f t="shared" si="154"/>
        <v>0</v>
      </c>
      <c r="J392" s="271">
        <f t="shared" si="154"/>
        <v>0</v>
      </c>
    </row>
    <row r="393" spans="1:12" s="86" customFormat="1" x14ac:dyDescent="0.25">
      <c r="A393" s="224"/>
      <c r="B393" s="225"/>
      <c r="C393" s="226"/>
      <c r="D393" s="272"/>
      <c r="E393" s="245"/>
      <c r="F393" s="245"/>
      <c r="G393" s="245"/>
      <c r="H393" s="117"/>
      <c r="I393" s="117"/>
      <c r="J393" s="117"/>
    </row>
    <row r="394" spans="1:12" ht="14.45" customHeight="1" x14ac:dyDescent="0.25">
      <c r="A394" s="364"/>
      <c r="B394" s="365"/>
      <c r="C394" s="366"/>
      <c r="D394" s="218"/>
      <c r="E394" s="267">
        <f>SUM(E395)</f>
        <v>0</v>
      </c>
      <c r="F394" s="267">
        <f t="shared" ref="F394:J397" si="155">SUM(F395)</f>
        <v>0</v>
      </c>
      <c r="G394" s="267">
        <f t="shared" si="155"/>
        <v>0</v>
      </c>
      <c r="H394" s="267">
        <f t="shared" si="155"/>
        <v>0</v>
      </c>
      <c r="I394" s="267">
        <f t="shared" si="155"/>
        <v>0</v>
      </c>
      <c r="J394" s="267">
        <f t="shared" si="155"/>
        <v>0</v>
      </c>
    </row>
    <row r="395" spans="1:12" x14ac:dyDescent="0.25">
      <c r="A395" s="370"/>
      <c r="B395" s="371"/>
      <c r="C395" s="372"/>
      <c r="D395" s="219"/>
      <c r="E395" s="269">
        <f>SUM(E396)</f>
        <v>0</v>
      </c>
      <c r="F395" s="269">
        <f t="shared" si="155"/>
        <v>0</v>
      </c>
      <c r="G395" s="269">
        <f t="shared" si="155"/>
        <v>0</v>
      </c>
      <c r="H395" s="269">
        <f t="shared" si="155"/>
        <v>0</v>
      </c>
      <c r="I395" s="269">
        <f t="shared" si="155"/>
        <v>0</v>
      </c>
      <c r="J395" s="269">
        <f t="shared" si="155"/>
        <v>0</v>
      </c>
    </row>
    <row r="396" spans="1:12" x14ac:dyDescent="0.25">
      <c r="A396" s="373"/>
      <c r="B396" s="374"/>
      <c r="C396" s="375"/>
      <c r="D396" s="220"/>
      <c r="E396" s="270">
        <f>SUM(E397)</f>
        <v>0</v>
      </c>
      <c r="F396" s="270">
        <f t="shared" si="155"/>
        <v>0</v>
      </c>
      <c r="G396" s="270">
        <f t="shared" si="155"/>
        <v>0</v>
      </c>
      <c r="H396" s="270">
        <f t="shared" si="155"/>
        <v>0</v>
      </c>
      <c r="I396" s="270">
        <f t="shared" si="155"/>
        <v>0</v>
      </c>
      <c r="J396" s="270">
        <f t="shared" si="155"/>
        <v>0</v>
      </c>
    </row>
    <row r="397" spans="1:12" x14ac:dyDescent="0.25">
      <c r="A397" s="221"/>
      <c r="B397" s="222"/>
      <c r="C397" s="223"/>
      <c r="D397" s="262"/>
      <c r="E397" s="271">
        <f>SUM(E398)</f>
        <v>0</v>
      </c>
      <c r="F397" s="271">
        <f t="shared" si="155"/>
        <v>0</v>
      </c>
      <c r="G397" s="271">
        <f t="shared" si="155"/>
        <v>0</v>
      </c>
      <c r="H397" s="271">
        <f t="shared" si="155"/>
        <v>0</v>
      </c>
      <c r="I397" s="271">
        <f t="shared" si="155"/>
        <v>0</v>
      </c>
      <c r="J397" s="271">
        <f t="shared" si="155"/>
        <v>0</v>
      </c>
    </row>
    <row r="398" spans="1:12" x14ac:dyDescent="0.25">
      <c r="A398" s="224"/>
      <c r="B398" s="225"/>
      <c r="C398" s="226"/>
      <c r="D398" s="272"/>
      <c r="E398" s="245"/>
      <c r="F398" s="245"/>
      <c r="G398" s="245"/>
      <c r="H398" s="117"/>
      <c r="I398" s="117"/>
      <c r="J398" s="117"/>
    </row>
    <row r="403" spans="12:12" x14ac:dyDescent="0.25">
      <c r="L403" s="261"/>
    </row>
  </sheetData>
  <mergeCells count="91">
    <mergeCell ref="A396:C396"/>
    <mergeCell ref="A388:C388"/>
    <mergeCell ref="A389:C389"/>
    <mergeCell ref="A390:C390"/>
    <mergeCell ref="A391:C391"/>
    <mergeCell ref="A394:C394"/>
    <mergeCell ref="A395:C395"/>
    <mergeCell ref="A373:C373"/>
    <mergeCell ref="A349:C349"/>
    <mergeCell ref="A350:C350"/>
    <mergeCell ref="A351:C351"/>
    <mergeCell ref="A354:C354"/>
    <mergeCell ref="A356:C356"/>
    <mergeCell ref="A357:C357"/>
    <mergeCell ref="A360:C360"/>
    <mergeCell ref="A361:C361"/>
    <mergeCell ref="A368:C368"/>
    <mergeCell ref="A369:C369"/>
    <mergeCell ref="A370:C370"/>
    <mergeCell ref="A348:C348"/>
    <mergeCell ref="A292:C292"/>
    <mergeCell ref="A295:C295"/>
    <mergeCell ref="A307:C307"/>
    <mergeCell ref="A308:C308"/>
    <mergeCell ref="A311:C311"/>
    <mergeCell ref="A312:C312"/>
    <mergeCell ref="A322:C322"/>
    <mergeCell ref="A323:C323"/>
    <mergeCell ref="A325:C325"/>
    <mergeCell ref="A335:C335"/>
    <mergeCell ref="A336:C336"/>
    <mergeCell ref="A291:C291"/>
    <mergeCell ref="A243:C243"/>
    <mergeCell ref="A246:C246"/>
    <mergeCell ref="A247:C247"/>
    <mergeCell ref="A250:C250"/>
    <mergeCell ref="A251:C251"/>
    <mergeCell ref="A252:C252"/>
    <mergeCell ref="A258:C258"/>
    <mergeCell ref="A260:C260"/>
    <mergeCell ref="A261:C261"/>
    <mergeCell ref="A262:C262"/>
    <mergeCell ref="A263:C263"/>
    <mergeCell ref="A242:C242"/>
    <mergeCell ref="A176:C176"/>
    <mergeCell ref="A177:C177"/>
    <mergeCell ref="A179:C179"/>
    <mergeCell ref="A182:C182"/>
    <mergeCell ref="A183:C183"/>
    <mergeCell ref="A184:C184"/>
    <mergeCell ref="A185:C185"/>
    <mergeCell ref="A191:C191"/>
    <mergeCell ref="A192:C192"/>
    <mergeCell ref="A240:C240"/>
    <mergeCell ref="A241:C241"/>
    <mergeCell ref="A175:C175"/>
    <mergeCell ref="A157:C157"/>
    <mergeCell ref="A158:C158"/>
    <mergeCell ref="A163:C163"/>
    <mergeCell ref="A164:C164"/>
    <mergeCell ref="A165:C165"/>
    <mergeCell ref="A168:C168"/>
    <mergeCell ref="A169:C169"/>
    <mergeCell ref="A170:C170"/>
    <mergeCell ref="A171:C171"/>
    <mergeCell ref="A172:C172"/>
    <mergeCell ref="A173:C173"/>
    <mergeCell ref="A147:C147"/>
    <mergeCell ref="A39:C39"/>
    <mergeCell ref="A40:C40"/>
    <mergeCell ref="A73:C73"/>
    <mergeCell ref="A74:C74"/>
    <mergeCell ref="A75:C75"/>
    <mergeCell ref="A111:C111"/>
    <mergeCell ref="A112:C112"/>
    <mergeCell ref="A113:C113"/>
    <mergeCell ref="A123:C123"/>
    <mergeCell ref="A140:C140"/>
    <mergeCell ref="A145:C145"/>
    <mergeCell ref="A38:C38"/>
    <mergeCell ref="A1:K1"/>
    <mergeCell ref="A5:I5"/>
    <mergeCell ref="A7:C7"/>
    <mergeCell ref="A10:C10"/>
    <mergeCell ref="A11:C11"/>
    <mergeCell ref="A12:C12"/>
    <mergeCell ref="A13:C13"/>
    <mergeCell ref="A14:C14"/>
    <mergeCell ref="A21:C21"/>
    <mergeCell ref="A36:C36"/>
    <mergeCell ref="A37:C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Stela</cp:lastModifiedBy>
  <cp:lastPrinted>2024-10-30T10:32:25Z</cp:lastPrinted>
  <dcterms:created xsi:type="dcterms:W3CDTF">2022-08-12T12:51:00Z</dcterms:created>
  <dcterms:modified xsi:type="dcterms:W3CDTF">2024-10-30T10:33:32Z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3A12543C6A9040D3B4EC6AFA07EBE66B_12</vt:lpwstr>
  </property>
  <property fmtid="{D5CDD505-2E9C-101B-9397-08002B2CF9AE}" pid="3" name="KSOProductBuildVer">
    <vt:lpwstr>1033-12.2.0.13306</vt:lpwstr>
  </property>
</Properties>
</file>